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6" windowWidth="18732" windowHeight="12216" activeTab="1"/>
  </bookViews>
  <sheets>
    <sheet name="Pokyny pro vyplnění" sheetId="1" r:id="rId1"/>
    <sheet name="Stavba" sheetId="2" r:id="rId2"/>
    <sheet name="VzorPolozky" sheetId="3" state="hidden" r:id="rId3"/>
    <sheet name=" Pol" sheetId="4" r:id="rId4"/>
  </sheets>
  <externalReferences>
    <externalReference r:id="rId7"/>
  </externalReferences>
  <definedNames>
    <definedName name="CelkemDPHVypocet" localSheetId="1">'Stavba'!$H$40</definedName>
    <definedName name="CenaCelkem">'Stavba'!$G$29</definedName>
    <definedName name="CenaCelkemBezDPH">'Stavba'!$G$28</definedName>
    <definedName name="CenaCelkemVypocet" localSheetId="1">'Stavba'!$I$40</definedName>
    <definedName name="cisloobjektu">'Stavba'!$D$3</definedName>
    <definedName name="CisloRozpoctu">'[1]Krycí list'!$C$2</definedName>
    <definedName name="CisloStavby" localSheetId="1">'Stavba'!$D$2</definedName>
    <definedName name="cislostavby">'[1]Krycí list'!$A$7</definedName>
    <definedName name="CisloStavebnihoRozpoctu">'Stavba'!$D$4</definedName>
    <definedName name="dadresa">'Stavba'!$D$12:$G$12</definedName>
    <definedName name="DIČ" localSheetId="1">'Stavba'!$I$12</definedName>
    <definedName name="dmisto">'Stavba'!$D$13:$G$13</definedName>
    <definedName name="DPHSni">'Stavba'!$G$24</definedName>
    <definedName name="DPHZakl">'Stavba'!$G$26</definedName>
    <definedName name="dpsc" localSheetId="1">'Stavba'!$C$13</definedName>
    <definedName name="IČO" localSheetId="1">'Stavba'!$I$11</definedName>
    <definedName name="Mena">'Stavba'!$J$29</definedName>
    <definedName name="MistoStavby">'Stavba'!$D$4</definedName>
    <definedName name="nazevobjektu">'Stavba'!$E$3</definedName>
    <definedName name="NazevRozpoctu">'[1]Krycí list'!$D$2</definedName>
    <definedName name="NazevStavby" localSheetId="1">'Stavba'!$E$2</definedName>
    <definedName name="nazevstavby">'[1]Krycí list'!$C$7</definedName>
    <definedName name="NazevStavebnihoRozpoctu">'Stavba'!$E$4</definedName>
    <definedName name="oadresa">'Stavba'!$D$6</definedName>
    <definedName name="Objednatel" localSheetId="1">'Stavba'!$D$5</definedName>
    <definedName name="Objekt" localSheetId="1">'Stavba'!$B$38</definedName>
    <definedName name="_xlnm.Print_Area" localSheetId="3">' Pol'!$A$1:$T$170</definedName>
    <definedName name="_xlnm.Print_Area" localSheetId="1">'Stavba'!$A$1:$J$68</definedName>
    <definedName name="odic" localSheetId="1">'Stavba'!$I$6</definedName>
    <definedName name="oico" localSheetId="1">'Stavba'!$I$5</definedName>
    <definedName name="omisto" localSheetId="1">'Stavba'!$D$7</definedName>
    <definedName name="onazev" localSheetId="1">'Stavba'!$D$6</definedName>
    <definedName name="opsc" localSheetId="1">'Stavba'!$C$7</definedName>
    <definedName name="padresa">'Stavba'!$D$9</definedName>
    <definedName name="pdic">'Stavba'!$I$9</definedName>
    <definedName name="pico">'Stavba'!$I$8</definedName>
    <definedName name="pmisto">'Stavba'!$D$10</definedName>
    <definedName name="PocetMJ">#REF!</definedName>
    <definedName name="PoptavkaID">'Stavba'!$A$1</definedName>
    <definedName name="pPSC">'Stavba'!$C$10</definedName>
    <definedName name="Projektant">'Stavba'!$D$8</definedName>
    <definedName name="SazbaDPH1" localSheetId="1">'Stavba'!$E$23</definedName>
    <definedName name="SazbaDPH1">'[1]Krycí list'!$C$30</definedName>
    <definedName name="SazbaDPH2" localSheetId="1">'Stavba'!$E$25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'Stavba'!$D$14</definedName>
    <definedName name="Z_B7E7C763_C459_487D_8ABA_5CFDDFBD5A84_.wvu.Cols" localSheetId="1" hidden="1">'Stavba'!$A:$A</definedName>
    <definedName name="Z_B7E7C763_C459_487D_8ABA_5CFDDFBD5A84_.wvu.PrintArea" localSheetId="1" hidden="1">'Stavba'!$B$1:$J$36</definedName>
    <definedName name="ZakladDPHSni">'Stavba'!$G$23</definedName>
    <definedName name="ZakladDPHSniVypocet" localSheetId="1">'Stavba'!$F$40</definedName>
    <definedName name="ZakladDPHZakl">'Stavba'!$G$25</definedName>
    <definedName name="ZakladDPHZaklVypocet" localSheetId="1">'Stavba'!$G$40</definedName>
    <definedName name="Zaokrouhleni">'Stavba'!$G$27</definedName>
    <definedName name="Zhotovitel">'Stavba'!$D$11:$G$11</definedName>
  </definedNames>
  <calcPr fullCalcOnLoad="1"/>
</workbook>
</file>

<file path=xl/comments2.xml><?xml version="1.0" encoding="utf-8"?>
<comments xmlns="http://schemas.openxmlformats.org/spreadsheetml/2006/main">
  <authors>
    <author>Radim Štěpánek</author>
  </authors>
  <commentList>
    <comment ref="D11" authorId="0">
      <text>
        <r>
          <rPr>
            <sz val="9"/>
            <rFont val="Tahoma"/>
            <family val="2"/>
          </rPr>
          <t>Název</t>
        </r>
      </text>
    </comment>
    <comment ref="D12" authorId="0">
      <text>
        <r>
          <rPr>
            <sz val="9"/>
            <rFont val="Tahoma"/>
            <family val="2"/>
          </rPr>
          <t>Ulice</t>
        </r>
      </text>
    </comment>
    <comment ref="D13" authorId="0">
      <text>
        <r>
          <rPr>
            <sz val="9"/>
            <rFont val="Tahoma"/>
            <family val="2"/>
          </rPr>
          <t>Ulice</t>
        </r>
      </text>
    </comment>
    <comment ref="C13" authorId="0">
      <text>
        <r>
          <rPr>
            <sz val="9"/>
            <rFont val="Tahoma"/>
            <family val="2"/>
          </rPr>
          <t>PSČ</t>
        </r>
      </text>
    </comment>
    <comment ref="I11" authorId="0">
      <text>
        <r>
          <rPr>
            <sz val="9"/>
            <rFont val="Tahoma"/>
            <family val="2"/>
          </rPr>
          <t>IČO</t>
        </r>
      </text>
    </comment>
    <comment ref="I12" authorId="0">
      <text>
        <r>
          <rPr>
            <sz val="9"/>
            <rFont val="Tahoma"/>
            <family val="2"/>
          </rPr>
          <t>DIČ</t>
        </r>
      </text>
    </comment>
  </commentList>
</comments>
</file>

<file path=xl/sharedStrings.xml><?xml version="1.0" encoding="utf-8"?>
<sst xmlns="http://schemas.openxmlformats.org/spreadsheetml/2006/main" count="641" uniqueCount="277">
  <si>
    <t>%</t>
  </si>
  <si>
    <t>Cena celkem</t>
  </si>
  <si>
    <t>Za zhotovitele</t>
  </si>
  <si>
    <t>Za objednatele</t>
  </si>
  <si>
    <t>Zaokrouhlení</t>
  </si>
  <si>
    <t>Název</t>
  </si>
  <si>
    <t xml:space="preserve">Položkový rozpočet 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</si>
  <si>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</si>
  <si>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</si>
  <si>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</si>
  <si>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</si>
  <si>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</si>
  <si>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</si>
  <si>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</si>
  <si>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</si>
  <si>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</si>
  <si>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</si>
  <si>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</si>
  <si>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</si>
  <si>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</si>
  <si>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</si>
  <si>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Objednatel: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</si>
  <si>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</si>
  <si>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</si>
  <si>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</si>
  <si>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</si>
  <si>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</si>
  <si>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</si>
  <si>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</si>
  <si>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</si>
  <si>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</si>
  <si>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</si>
  <si>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</si>
  <si>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IČ: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</si>
  <si>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</si>
  <si>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</si>
  <si>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</si>
  <si>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</si>
  <si>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</si>
  <si>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</si>
  <si>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Zakázka:</t>
  </si>
  <si>
    <t>Z:</t>
  </si>
  <si>
    <t>Položkový rozpočet</t>
  </si>
  <si>
    <t>Objekt:</t>
  </si>
  <si>
    <t>Rozpočet:</t>
  </si>
  <si>
    <t>Technické služby Krnov s.r.o.</t>
  </si>
  <si>
    <t>Stará 11</t>
  </si>
  <si>
    <t>Krnov</t>
  </si>
  <si>
    <t>794 01</t>
  </si>
  <si>
    <t>25398547</t>
  </si>
  <si>
    <t>CZ25398547</t>
  </si>
  <si>
    <t>Celkem za stavbu</t>
  </si>
  <si>
    <t>CZK</t>
  </si>
  <si>
    <t>Rekapitulace dílů</t>
  </si>
  <si>
    <t>Typ dílu</t>
  </si>
  <si>
    <t>3</t>
  </si>
  <si>
    <t>Svislé a kompletní konstrukce</t>
  </si>
  <si>
    <t>61</t>
  </si>
  <si>
    <t>Upravy povrchů vnitřní</t>
  </si>
  <si>
    <t>63</t>
  </si>
  <si>
    <t>Podlahy a podlahové konstrukce</t>
  </si>
  <si>
    <t>64</t>
  </si>
  <si>
    <t>Výplně otvorů</t>
  </si>
  <si>
    <t>94</t>
  </si>
  <si>
    <t>Lešení a stavební výtahy</t>
  </si>
  <si>
    <t>95</t>
  </si>
  <si>
    <t>Dokončovací kce na pozem.stav.</t>
  </si>
  <si>
    <t>96</t>
  </si>
  <si>
    <t>Bourání konstrukcí</t>
  </si>
  <si>
    <t>97</t>
  </si>
  <si>
    <t>Prorážení otvorů</t>
  </si>
  <si>
    <t>99</t>
  </si>
  <si>
    <t>Staveništní přesun hmot</t>
  </si>
  <si>
    <t>711</t>
  </si>
  <si>
    <t>Izolace proti vodě</t>
  </si>
  <si>
    <t>721</t>
  </si>
  <si>
    <t>Vnitřní kanalizace</t>
  </si>
  <si>
    <t>722</t>
  </si>
  <si>
    <t>Vnitřní vodovod</t>
  </si>
  <si>
    <t>725</t>
  </si>
  <si>
    <t>Zařizovací předměty</t>
  </si>
  <si>
    <t>734</t>
  </si>
  <si>
    <t>Armatury</t>
  </si>
  <si>
    <t>766</t>
  </si>
  <si>
    <t>Konstrukce truhlářské</t>
  </si>
  <si>
    <t>767</t>
  </si>
  <si>
    <t>Konstrukce zámečnické</t>
  </si>
  <si>
    <t>771</t>
  </si>
  <si>
    <t>Podlahy z dlaždic a obklady</t>
  </si>
  <si>
    <t>781</t>
  </si>
  <si>
    <t>Obklady keramické</t>
  </si>
  <si>
    <t>783</t>
  </si>
  <si>
    <t>Nátěry</t>
  </si>
  <si>
    <t>784</t>
  </si>
  <si>
    <t>Malby</t>
  </si>
  <si>
    <t>M21</t>
  </si>
  <si>
    <t>Elektromontáže</t>
  </si>
  <si>
    <t>VN</t>
  </si>
  <si>
    <t>ON</t>
  </si>
  <si>
    <t>S:</t>
  </si>
  <si>
    <t>#TypZaznamu#</t>
  </si>
  <si>
    <t>STA</t>
  </si>
  <si>
    <t>OBJ</t>
  </si>
  <si>
    <t>ROZ</t>
  </si>
  <si>
    <t>C:</t>
  </si>
  <si>
    <t>CAS_STR</t>
  </si>
  <si>
    <t>P.č.</t>
  </si>
  <si>
    <t>Název položky</t>
  </si>
  <si>
    <t>MJ</t>
  </si>
  <si>
    <t>množství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</si>
  <si>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</si>
  <si>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</si>
  <si>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</si>
  <si>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</si>
  <si>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</si>
  <si>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</si>
  <si>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</si>
  <si>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</si>
  <si>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</si>
  <si>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</t>
  </si>
  <si>
    <t>Nhod / MJ</t>
  </si>
  <si>
    <t>Nhod celk.</t>
  </si>
  <si>
    <t>Díl:</t>
  </si>
  <si>
    <t>DIL</t>
  </si>
  <si>
    <t>Osazení překladu světlost otvoru do 180 cm, včetně dodávky RZP 2/10 149x14x14</t>
  </si>
  <si>
    <t>kus</t>
  </si>
  <si>
    <t>POL1_0</t>
  </si>
  <si>
    <t>Vyrovnání povrchu zdiva maltou tl.do 3 cm</t>
  </si>
  <si>
    <t>m2</t>
  </si>
  <si>
    <t>Příčky z desek Ytong tl. 12,5 cm, desky P 2 - 500, 599 x 249 x 125 mm</t>
  </si>
  <si>
    <t>Hrubá výplň rýh maltou ve stropech, s použitím suché maltové směsi</t>
  </si>
  <si>
    <t>Úprava stropů aktiv. štukem s přísadou, tl. 2-3 mm</t>
  </si>
  <si>
    <t>Příplatek, omítka stěn, přísada zlepš. přilnavost</t>
  </si>
  <si>
    <t>Příplatek za práci v omez. prostoru, omítka štukov</t>
  </si>
  <si>
    <t>Hrubá výplň rýh ve stěnách maltou, s použitím suché maltové směsi</t>
  </si>
  <si>
    <t>Omítka vnitřní zdiva, MVC, hladká</t>
  </si>
  <si>
    <t>Omítka vápenná vnitřního ostění - štuková, s použitím suché maltové směsi</t>
  </si>
  <si>
    <t>Úprava vnitřních stěn aktivovaným štukem s přísad.</t>
  </si>
  <si>
    <t>Omítka vnitř.zdiva ze suché směsi, hladká, strojně</t>
  </si>
  <si>
    <t>Montáž výztužné sítě (perlinky) do stěrky-stěny, včetně výztužné sítě a stěrkového tmelu Capatect</t>
  </si>
  <si>
    <t>Potěr ze SMS Cemix, ruční zpracování, tl. 4-5 m , samonivelační anhydritový potěr 20 Cemix 110 j</t>
  </si>
  <si>
    <t>Těsnění spár otvorových prvků PU pěnou</t>
  </si>
  <si>
    <t>m</t>
  </si>
  <si>
    <t>Osazení zárubní dveřních ocelových, pl. do 2,5 m2, včetně dodávky zárubně  70 x 197 x 11 cm</t>
  </si>
  <si>
    <t>Okno plastové jednokřídlé 90 x 90 cm OS bílé</t>
  </si>
  <si>
    <t>POL3_0</t>
  </si>
  <si>
    <t>Lešení lehké pomocné, výška podlahy do 1,2 m</t>
  </si>
  <si>
    <t>Vyčištění budov o výšce podlaží nad 4 m</t>
  </si>
  <si>
    <t>Bourání zdiva z cihel pálených na MC</t>
  </si>
  <si>
    <t>m3</t>
  </si>
  <si>
    <t>Bourání zdiva železobetonového nadzákladového</t>
  </si>
  <si>
    <t>Bourání mazanin betonových  tl. 10 cm, pl. 4 m2, ručně tl. mazaniny 8 - 10 cm</t>
  </si>
  <si>
    <t>Bourání dlaždic keramických tl.1 cm, pl. do 1 m2</t>
  </si>
  <si>
    <t>Vybourání vodovod., plynového vedení DN do 52 mm</t>
  </si>
  <si>
    <t>Vybourání kanalizačního potrubí DN do 100 mm</t>
  </si>
  <si>
    <t>DMT zařizovacích předmětů</t>
  </si>
  <si>
    <t>j</t>
  </si>
  <si>
    <t>Vybourání otv. zeď cihel. pl.1 m2, tl.30 cm, MVC</t>
  </si>
  <si>
    <t>Vysekání rýh ve zdi cihelné 3 x 3 cm</t>
  </si>
  <si>
    <t>Vysekání rýh vodiče omítka stropů MVC šířka 3 cm</t>
  </si>
  <si>
    <t>Vysekání rýh ve zdi cihelné 5 x 10 cm</t>
  </si>
  <si>
    <t>Odsekání vnějších obkladů stěn nad 2 m2</t>
  </si>
  <si>
    <t>Vysekání rýh pro vodiče omítka stěn MVC šířka 10cm</t>
  </si>
  <si>
    <t>Vysekání rýh ve zdi cihelné 10 x 10 cm</t>
  </si>
  <si>
    <t>Vysekání rýh v betonové podlaze 10 x 10 cm</t>
  </si>
  <si>
    <t>Přesun hmot lešení samostatně budovaného</t>
  </si>
  <si>
    <t>t</t>
  </si>
  <si>
    <t>Přesun hmot pro budovy zděné výšky do 6 m</t>
  </si>
  <si>
    <t>Nakládání suti na dopravní prostředky</t>
  </si>
  <si>
    <t>Vodorovná doprava vybour. hmot po suchu do 50 m</t>
  </si>
  <si>
    <t>Příplatek za dopravu suti po suchu za další 1 km</t>
  </si>
  <si>
    <t>Svislá doprava suti a vybour. hmot za 2.NP nošením</t>
  </si>
  <si>
    <t>Vodorovná doprava vybour. hmot po suchu do 5 km</t>
  </si>
  <si>
    <t>Odvoz suti a vybour. hmot na skládku do 1 km, kontejner 4 t</t>
  </si>
  <si>
    <t>Příplatek k odvozu za každý další 1 km</t>
  </si>
  <si>
    <t>Poplatek za skládku suti - směs betonu a cihel</t>
  </si>
  <si>
    <t>Uložení suti na skládku bez zhutnění</t>
  </si>
  <si>
    <t>Penetrace podkladu nátěrem</t>
  </si>
  <si>
    <t>Hydroizolační povlak - nátěr nebo stěrka, Aquafin 2K (fa Schömburg),proti vlhkosti, tl. 2mm</t>
  </si>
  <si>
    <t>Těsnicí pás Ceresit š.120 mm, spoj podlaha-stěna</t>
  </si>
  <si>
    <t>Přesun hmot pro izolace proti vodě, výšky do 6 m</t>
  </si>
  <si>
    <t>Demontáž potrubí litinového DN 100</t>
  </si>
  <si>
    <t>Oprava - propojení dosavadního potrubí DN 100</t>
  </si>
  <si>
    <t>Oprava - propojení dosavadního potrubí DN 125</t>
  </si>
  <si>
    <t>Potrubí kanalizační z PVC hrdlové odpadní,  D 75x1,8 mm</t>
  </si>
  <si>
    <t>Potrubí kanalizační z PVC hrdlové odpadní, D 110x2,2 mm</t>
  </si>
  <si>
    <t>Potrubí kanalizační z PVC hrdlové odpadní, D 140x2,8 mm</t>
  </si>
  <si>
    <t>Potrubí kanalizační z PVC hrdlové připojovací, D 40x1,8 mm</t>
  </si>
  <si>
    <t>Potrubí kanalizační z PVC hrdlové připojovací, D 50x1,8 mm</t>
  </si>
  <si>
    <t>Vyvedení a upevnění odpadních,  výpustek D 40 x 1,8</t>
  </si>
  <si>
    <t>Vyvedení a upevnění odpadních , výpustek D 50 x 1,8</t>
  </si>
  <si>
    <t>Vyvedení a upevnění odpadních, výpustek D 100 x 2,3</t>
  </si>
  <si>
    <t>Zkouška těsnosti kanalizace vodou DN 125</t>
  </si>
  <si>
    <t>Vpusť podlahová PE odtok vodorovný DN 40/50 s , automatickým vztlakovým uzávěrem</t>
  </si>
  <si>
    <t>Demontáž potrubí z PVC do D 114 mm</t>
  </si>
  <si>
    <t>Přesun hmot pro vnitřní kanalizaci, výšky do 6 m</t>
  </si>
  <si>
    <t>Demontáž potrubí ocelových závitových DN 25</t>
  </si>
  <si>
    <t>Rozvody vody z plastů polyfúz. svařováním D 20mm</t>
  </si>
  <si>
    <t>Rozvody vody z plastů polyfúz. svařováním D 25mm</t>
  </si>
  <si>
    <t>Přípojky vodovodní pro pevné připojení DN 32</t>
  </si>
  <si>
    <t>soubor</t>
  </si>
  <si>
    <t>Rozvody vody z plastů polyfúz. svařováním D 32mm</t>
  </si>
  <si>
    <t>Rohový ventil</t>
  </si>
  <si>
    <t>Vyvedení a upevnění výpustek DN 15</t>
  </si>
  <si>
    <t>Ochrana vodovodního potrubí z plastů izolačními, trubkami z PE do D 20 mm</t>
  </si>
  <si>
    <t>Baterie sprchová podomítková</t>
  </si>
  <si>
    <t>Ochrana vodovodního potrubí z plastů izolačními, trubkami z PE do D 25 mm</t>
  </si>
  <si>
    <t>Ochrana vodovodního potrubí z plastů izolačními, trubkami z PE do D 32 mm</t>
  </si>
  <si>
    <t>Nástěnka K 247, pro výtokový ventil G 1/2</t>
  </si>
  <si>
    <t>Nástěnka K 247, pro výtokový ventil G 3/4</t>
  </si>
  <si>
    <t>Venti závit. pojistný pružinový přímý PN 6 G 1 do, 120 C se dvěma závity</t>
  </si>
  <si>
    <t>Kohout kulový přímý G 1 PN 42 do 185 C vnitřní, závit</t>
  </si>
  <si>
    <t>Zkouška tlaku potrubí závitového DN 50</t>
  </si>
  <si>
    <t>Proplach a dezinfekce vodovod.potrubí DN 80</t>
  </si>
  <si>
    <t>Montáž odtokového žlabu</t>
  </si>
  <si>
    <t>Stavební výpomoc, sekání drážek, prostupů</t>
  </si>
  <si>
    <t>h</t>
  </si>
  <si>
    <t>Pisoár keram s integ. zdroj, s radarovým splachovačem, 230V</t>
  </si>
  <si>
    <t>sifon umyvadlový</t>
  </si>
  <si>
    <t>Baterie umyvadlová RAF</t>
  </si>
  <si>
    <t>Sifon nerez</t>
  </si>
  <si>
    <t>Montáž klozetových mís kombinovaných</t>
  </si>
  <si>
    <t>Demontáž umyvadel bez výtokových armatur</t>
  </si>
  <si>
    <t>Montáž pisoárových stání bez nádrže</t>
  </si>
  <si>
    <t>Montáž umyvadel na šrouby do zdiva</t>
  </si>
  <si>
    <t>Umývátko Eurovit 50x35 cm bílé s otvor. pro bat., 500x350x190 mm</t>
  </si>
  <si>
    <t>Rychlospojka</t>
  </si>
  <si>
    <t>Montáž nerezového koryta</t>
  </si>
  <si>
    <t>hadice zahradní</t>
  </si>
  <si>
    <t>Demontáž, zásobník elektrický akumulační do 300 l</t>
  </si>
  <si>
    <t>Montáž ohřívačů zásobníkových stacionárních, tlakových do 300 litrů</t>
  </si>
  <si>
    <t>Ventily nástěnné T 210A G 3/4 zahradní</t>
  </si>
  <si>
    <t>Sifon ke korytu</t>
  </si>
  <si>
    <t>Montáž ventilu rohového s trubičkou G 1/2</t>
  </si>
  <si>
    <t>Koryto mycí nerezové 140 cm</t>
  </si>
  <si>
    <t>Polosloup PRIMO pro umyvadlo 50,55,60,65,75 cm</t>
  </si>
  <si>
    <t>Baterie nástěnná umyvadlová</t>
  </si>
  <si>
    <t>Demontáž baterie nástěnné do G 3/4</t>
  </si>
  <si>
    <t>Montáž baterie umyv.a dřezové nástěnné chromové</t>
  </si>
  <si>
    <t>Nádoba tlaková expanzní s membránou typ Expanzomat, M PN 0,6 o obsahu 25 litr.</t>
  </si>
  <si>
    <t>Montáž baterií sprchových nást.difer.G 3/4xg1</t>
  </si>
  <si>
    <t>WC kombi IDOL vč. sedátka</t>
  </si>
  <si>
    <t>Odtokový žlab včetně mřížky</t>
  </si>
  <si>
    <t xml:space="preserve">Umyvadlo s otvorem 55 </t>
  </si>
  <si>
    <t>Hlavový výtok + ramínko</t>
  </si>
  <si>
    <t>Ventil závitový zpětný Ve 3030 G 1 se dvěma závity</t>
  </si>
  <si>
    <t>Kohout kulový přímý G 3/4 PN 42 do 185 C vnitřní, závit s vypouštěním</t>
  </si>
  <si>
    <t>Ventil rohový TE 67 G 1/2 s připojovací trubičkou, SAM</t>
  </si>
  <si>
    <t>Montáž dveří, oc. zárubeň, kyvné 2kř. š. do 1,45 m</t>
  </si>
  <si>
    <t>Montáž kliky a štítku</t>
  </si>
  <si>
    <t>Dveřní kování IDEAL klíč Cr</t>
  </si>
  <si>
    <t>Dveře vnitřní hladké plné 70x197 buk lak ERKADO, jednokřídlé</t>
  </si>
  <si>
    <t>Dveře vchodové celokazetové  60x197 cm model K</t>
  </si>
  <si>
    <t>Přesun hmot pro truhlářské konstr., výšky do 6 m</t>
  </si>
  <si>
    <t>Výroba a montáž kov. atypických konstr. do 5 kg</t>
  </si>
  <si>
    <t>kg</t>
  </si>
  <si>
    <t>Montáž podlah keram.,hladké, tmel, 30x30 cm</t>
  </si>
  <si>
    <t>Profil ukončovací Schlüter-BARA-RW h 15 mm</t>
  </si>
  <si>
    <t xml:space="preserve">Dlaždice Rako - Laura 330 x330 cm </t>
  </si>
  <si>
    <t>Přesun hmot pro podlahy z dlaždic, výšky do 6 m</t>
  </si>
  <si>
    <t>Přesun hmot pro obklady keramické, výšky do 6 m</t>
  </si>
  <si>
    <t>Obklad vnější keramický řezný hladký, 250x300, tmel</t>
  </si>
  <si>
    <t>Obkládačka Rko - Laura 250x300</t>
  </si>
  <si>
    <t>Odstranění nátěrů z kovových konstrukcí opálením</t>
  </si>
  <si>
    <t>Údržba, nátěr syntetický kov. konstr.1x + 1x email</t>
  </si>
  <si>
    <t>Nátěr disperzní kovových konstrukcí 1+ 2x email</t>
  </si>
  <si>
    <t>Odstranění malby oškrábáním v místnosti H do 3,8 m</t>
  </si>
  <si>
    <t>Penetrace podkladu univerzální Primalex 1x</t>
  </si>
  <si>
    <t>Malba tekutá Primalex Plus, barva, 2 x</t>
  </si>
  <si>
    <t>Vypínače, zásuvky a montáž, kabel, ventilátor</t>
  </si>
  <si>
    <t/>
  </si>
  <si>
    <t>SUM</t>
  </si>
  <si>
    <t>END</t>
  </si>
  <si>
    <t>cena / MJ bez DPH</t>
  </si>
  <si>
    <t>Celkem cena bez DPH</t>
  </si>
  <si>
    <t>OPRAVA SOCIÁLNÍHO ZAŘÍZENÍ ŠATEN PRO MUŽE FS KRNOV</t>
  </si>
  <si>
    <t xml:space="preserve">Slepý rozpočet 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</si>
</sst>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00"/>
  </numFmts>
  <fonts count="48">
    <font>
      <sz val="10"/>
      <name val="Arial CE"/>
      <family val="0"/>
    </font>
    <font>
      <sz val="11"/>
      <color indexed="8"/>
      <name val="Calibri"/>
      <family val="2"/>
    </font>
    <font>
      <b/>
      <sz val="14"/>
      <name val="Arial CE"/>
      <family val="2"/>
    </font>
    <font>
      <sz val="9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12"/>
      <name val="Arial CE"/>
      <family val="0"/>
    </font>
    <font>
      <sz val="7"/>
      <name val="Arial CE"/>
      <family val="0"/>
    </font>
    <font>
      <b/>
      <sz val="11"/>
      <name val="Arial CE"/>
      <family val="0"/>
    </font>
    <font>
      <b/>
      <sz val="13"/>
      <name val="Arial CE"/>
      <family val="0"/>
    </font>
    <font>
      <sz val="11"/>
      <name val="Arial CE"/>
      <family val="0"/>
    </font>
    <font>
      <sz val="9"/>
      <name val="Tahoma"/>
      <family val="2"/>
    </font>
    <font>
      <b/>
      <sz val="9"/>
      <name val="Arial CE"/>
      <family val="0"/>
    </font>
    <font>
      <sz val="8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 CE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/>
      <bottom style="thin"/>
    </border>
    <border>
      <left style="medium"/>
      <right/>
      <top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medium"/>
      <top/>
      <bottom style="thin"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 style="medium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/>
    </border>
    <border>
      <left/>
      <right style="thin"/>
      <top style="thin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48">
    <xf numFmtId="0" fontId="0" fillId="0" borderId="0" xfId="0" applyAlignment="1">
      <alignment/>
    </xf>
    <xf numFmtId="0" fontId="0" fillId="0" borderId="0" xfId="0" applyAlignment="1">
      <alignment/>
    </xf>
    <xf numFmtId="14" fontId="3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4" fontId="0" fillId="0" borderId="0" xfId="0" applyNumberFormat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1" fontId="0" fillId="0" borderId="0" xfId="0" applyNumberFormat="1" applyBorder="1" applyAlignment="1">
      <alignment horizontal="left" vertical="center"/>
    </xf>
    <xf numFmtId="0" fontId="0" fillId="0" borderId="10" xfId="0" applyBorder="1" applyAlignment="1">
      <alignment horizontal="right"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 vertical="center"/>
    </xf>
    <xf numFmtId="0" fontId="5" fillId="0" borderId="15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15" xfId="0" applyFont="1" applyBorder="1" applyAlignment="1">
      <alignment horizontal="right" vertical="center"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 horizontal="left" vertical="center"/>
    </xf>
    <xf numFmtId="0" fontId="5" fillId="0" borderId="15" xfId="0" applyFont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5" fillId="0" borderId="0" xfId="0" applyFont="1" applyAlignment="1">
      <alignment/>
    </xf>
    <xf numFmtId="0" fontId="5" fillId="0" borderId="11" xfId="0" applyFont="1" applyBorder="1" applyAlignment="1">
      <alignment horizontal="right"/>
    </xf>
    <xf numFmtId="0" fontId="5" fillId="0" borderId="15" xfId="0" applyFont="1" applyBorder="1" applyAlignment="1">
      <alignment vertical="top"/>
    </xf>
    <xf numFmtId="14" fontId="5" fillId="0" borderId="15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horizontal="left" vertical="center" indent="1"/>
    </xf>
    <xf numFmtId="0" fontId="5" fillId="0" borderId="16" xfId="0" applyFont="1" applyBorder="1" applyAlignment="1">
      <alignment horizontal="left" vertical="center" indent="1"/>
    </xf>
    <xf numFmtId="1" fontId="5" fillId="0" borderId="17" xfId="0" applyNumberFormat="1" applyFont="1" applyBorder="1" applyAlignment="1">
      <alignment horizontal="right" vertical="center"/>
    </xf>
    <xf numFmtId="0" fontId="0" fillId="0" borderId="15" xfId="0" applyBorder="1" applyAlignment="1">
      <alignment horizontal="left" vertical="center" indent="1"/>
    </xf>
    <xf numFmtId="0" fontId="0" fillId="0" borderId="0" xfId="0" applyBorder="1" applyAlignment="1">
      <alignment/>
    </xf>
    <xf numFmtId="0" fontId="5" fillId="0" borderId="15" xfId="0" applyFont="1" applyFill="1" applyBorder="1" applyAlignment="1">
      <alignment horizontal="left" vertical="center"/>
    </xf>
    <xf numFmtId="0" fontId="0" fillId="0" borderId="10" xfId="0" applyFont="1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0" fillId="0" borderId="16" xfId="0" applyBorder="1" applyAlignment="1">
      <alignment horizontal="left" vertical="center" indent="1"/>
    </xf>
    <xf numFmtId="0" fontId="5" fillId="0" borderId="18" xfId="0" applyFont="1" applyBorder="1" applyAlignment="1">
      <alignment vertical="center"/>
    </xf>
    <xf numFmtId="0" fontId="0" fillId="0" borderId="19" xfId="0" applyBorder="1" applyAlignment="1">
      <alignment/>
    </xf>
    <xf numFmtId="0" fontId="0" fillId="0" borderId="16" xfId="0" applyBorder="1" applyAlignment="1">
      <alignment horizontal="left" indent="1"/>
    </xf>
    <xf numFmtId="0" fontId="0" fillId="0" borderId="15" xfId="0" applyBorder="1" applyAlignment="1">
      <alignment/>
    </xf>
    <xf numFmtId="0" fontId="0" fillId="0" borderId="15" xfId="0" applyBorder="1" applyAlignment="1">
      <alignment horizontal="right"/>
    </xf>
    <xf numFmtId="0" fontId="0" fillId="0" borderId="15" xfId="0" applyBorder="1" applyAlignment="1">
      <alignment vertical="center"/>
    </xf>
    <xf numFmtId="49" fontId="0" fillId="0" borderId="19" xfId="0" applyNumberFormat="1" applyFont="1" applyBorder="1" applyAlignment="1">
      <alignment horizontal="left" vertical="center"/>
    </xf>
    <xf numFmtId="0" fontId="0" fillId="0" borderId="20" xfId="0" applyBorder="1" applyAlignment="1">
      <alignment horizontal="left" vertical="center" indent="1"/>
    </xf>
    <xf numFmtId="0" fontId="0" fillId="0" borderId="18" xfId="0" applyBorder="1" applyAlignment="1">
      <alignment horizontal="left" vertical="center"/>
    </xf>
    <xf numFmtId="0" fontId="0" fillId="0" borderId="18" xfId="0" applyBorder="1" applyAlignment="1">
      <alignment/>
    </xf>
    <xf numFmtId="1" fontId="5" fillId="0" borderId="21" xfId="0" applyNumberFormat="1" applyFont="1" applyBorder="1" applyAlignment="1">
      <alignment horizontal="right" vertical="center"/>
    </xf>
    <xf numFmtId="0" fontId="0" fillId="0" borderId="18" xfId="0" applyBorder="1" applyAlignment="1">
      <alignment horizontal="left" vertical="center" indent="1"/>
    </xf>
    <xf numFmtId="49" fontId="0" fillId="0" borderId="22" xfId="0" applyNumberFormat="1" applyFont="1" applyBorder="1" applyAlignment="1">
      <alignment horizontal="left" vertical="center"/>
    </xf>
    <xf numFmtId="49" fontId="0" fillId="0" borderId="11" xfId="0" applyNumberFormat="1" applyFont="1" applyBorder="1" applyAlignment="1">
      <alignment horizontal="left" vertical="center"/>
    </xf>
    <xf numFmtId="1" fontId="5" fillId="0" borderId="18" xfId="0" applyNumberFormat="1" applyFont="1" applyBorder="1" applyAlignment="1">
      <alignment horizontal="right" vertical="center"/>
    </xf>
    <xf numFmtId="0" fontId="0" fillId="0" borderId="20" xfId="0" applyBorder="1" applyAlignment="1">
      <alignment horizontal="left" indent="1"/>
    </xf>
    <xf numFmtId="0" fontId="0" fillId="0" borderId="23" xfId="0" applyFont="1" applyBorder="1" applyAlignment="1">
      <alignment horizontal="left" vertical="top" indent="1"/>
    </xf>
    <xf numFmtId="0" fontId="0" fillId="0" borderId="24" xfId="0" applyBorder="1" applyAlignment="1">
      <alignment vertical="top"/>
    </xf>
    <xf numFmtId="0" fontId="5" fillId="0" borderId="24" xfId="0" applyFont="1" applyFill="1" applyBorder="1" applyAlignment="1">
      <alignment horizontal="left" vertical="top"/>
    </xf>
    <xf numFmtId="0" fontId="5" fillId="0" borderId="24" xfId="0" applyFont="1" applyBorder="1" applyAlignment="1">
      <alignment vertical="center"/>
    </xf>
    <xf numFmtId="0" fontId="0" fillId="0" borderId="24" xfId="0" applyFont="1" applyBorder="1" applyAlignment="1">
      <alignment horizontal="right" vertical="center"/>
    </xf>
    <xf numFmtId="0" fontId="0" fillId="0" borderId="25" xfId="0" applyBorder="1" applyAlignment="1">
      <alignment/>
    </xf>
    <xf numFmtId="0" fontId="0" fillId="0" borderId="15" xfId="0" applyBorder="1" applyAlignment="1">
      <alignment horizontal="left"/>
    </xf>
    <xf numFmtId="0" fontId="0" fillId="0" borderId="26" xfId="0" applyBorder="1" applyAlignment="1">
      <alignment/>
    </xf>
    <xf numFmtId="0" fontId="5" fillId="0" borderId="20" xfId="0" applyFont="1" applyBorder="1" applyAlignment="1">
      <alignment horizontal="left" vertical="center" indent="1"/>
    </xf>
    <xf numFmtId="0" fontId="5" fillId="0" borderId="18" xfId="0" applyFont="1" applyBorder="1" applyAlignment="1">
      <alignment horizontal="left" vertical="center"/>
    </xf>
    <xf numFmtId="0" fontId="5" fillId="0" borderId="18" xfId="0" applyFont="1" applyBorder="1" applyAlignment="1">
      <alignment/>
    </xf>
    <xf numFmtId="0" fontId="4" fillId="0" borderId="0" xfId="0" applyFont="1" applyAlignment="1">
      <alignment horizontal="left"/>
    </xf>
    <xf numFmtId="49" fontId="0" fillId="0" borderId="18" xfId="0" applyNumberFormat="1" applyBorder="1" applyAlignment="1">
      <alignment vertical="center"/>
    </xf>
    <xf numFmtId="0" fontId="0" fillId="0" borderId="27" xfId="0" applyBorder="1" applyAlignment="1">
      <alignment vertical="center"/>
    </xf>
    <xf numFmtId="49" fontId="5" fillId="0" borderId="15" xfId="0" applyNumberFormat="1" applyFont="1" applyBorder="1" applyAlignment="1">
      <alignment horizontal="left" vertical="center"/>
    </xf>
    <xf numFmtId="0" fontId="6" fillId="33" borderId="10" xfId="0" applyFont="1" applyFill="1" applyBorder="1" applyAlignment="1">
      <alignment horizontal="left" vertical="center" indent="1"/>
    </xf>
    <xf numFmtId="0" fontId="0" fillId="33" borderId="0" xfId="0" applyFill="1" applyBorder="1" applyAlignment="1">
      <alignment/>
    </xf>
    <xf numFmtId="49" fontId="4" fillId="33" borderId="0" xfId="0" applyNumberFormat="1" applyFont="1" applyFill="1" applyBorder="1" applyAlignment="1">
      <alignment horizontal="left" vertical="center"/>
    </xf>
    <xf numFmtId="0" fontId="5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0" fillId="33" borderId="10" xfId="0" applyFont="1" applyFill="1" applyBorder="1" applyAlignment="1">
      <alignment horizontal="left" vertical="center" indent="1"/>
    </xf>
    <xf numFmtId="0" fontId="5" fillId="33" borderId="0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horizontal="right" vertical="center"/>
    </xf>
    <xf numFmtId="0" fontId="5" fillId="33" borderId="11" xfId="0" applyFont="1" applyFill="1" applyBorder="1" applyAlignment="1">
      <alignment vertical="center"/>
    </xf>
    <xf numFmtId="0" fontId="0" fillId="33" borderId="16" xfId="0" applyFont="1" applyFill="1" applyBorder="1" applyAlignment="1">
      <alignment horizontal="left" vertical="center" indent="1"/>
    </xf>
    <xf numFmtId="0" fontId="0" fillId="33" borderId="15" xfId="0" applyFont="1" applyFill="1" applyBorder="1" applyAlignment="1">
      <alignment/>
    </xf>
    <xf numFmtId="49" fontId="5" fillId="33" borderId="15" xfId="0" applyNumberFormat="1" applyFont="1" applyFill="1" applyBorder="1" applyAlignment="1">
      <alignment horizontal="left" vertical="center"/>
    </xf>
    <xf numFmtId="0" fontId="5" fillId="33" borderId="15" xfId="0" applyFont="1" applyFill="1" applyBorder="1" applyAlignment="1">
      <alignment/>
    </xf>
    <xf numFmtId="0" fontId="5" fillId="33" borderId="15" xfId="0" applyFont="1" applyFill="1" applyBorder="1" applyAlignment="1">
      <alignment/>
    </xf>
    <xf numFmtId="0" fontId="5" fillId="33" borderId="19" xfId="0" applyFont="1" applyFill="1" applyBorder="1" applyAlignment="1">
      <alignment/>
    </xf>
    <xf numFmtId="49" fontId="5" fillId="0" borderId="0" xfId="0" applyNumberFormat="1" applyFont="1" applyBorder="1" applyAlignment="1">
      <alignment horizontal="left" vertical="center"/>
    </xf>
    <xf numFmtId="49" fontId="5" fillId="0" borderId="15" xfId="0" applyNumberFormat="1" applyFont="1" applyBorder="1" applyAlignment="1">
      <alignment horizontal="right" vertical="center"/>
    </xf>
    <xf numFmtId="49" fontId="5" fillId="34" borderId="15" xfId="0" applyNumberFormat="1" applyFont="1" applyFill="1" applyBorder="1" applyAlignment="1" applyProtection="1">
      <alignment horizontal="right" vertical="center"/>
      <protection locked="0"/>
    </xf>
    <xf numFmtId="49" fontId="5" fillId="34" borderId="0" xfId="0" applyNumberFormat="1" applyFont="1" applyFill="1" applyBorder="1" applyAlignment="1" applyProtection="1">
      <alignment horizontal="left" vertical="center"/>
      <protection locked="0"/>
    </xf>
    <xf numFmtId="49" fontId="0" fillId="0" borderId="0" xfId="0" applyNumberFormat="1" applyAlignment="1">
      <alignment/>
    </xf>
    <xf numFmtId="4" fontId="0" fillId="0" borderId="0" xfId="0" applyNumberFormat="1" applyAlignment="1">
      <alignment/>
    </xf>
    <xf numFmtId="3" fontId="0" fillId="0" borderId="28" xfId="0" applyNumberFormat="1" applyBorder="1" applyAlignment="1">
      <alignment/>
    </xf>
    <xf numFmtId="3" fontId="0" fillId="35" borderId="29" xfId="0" applyNumberFormat="1" applyFill="1" applyBorder="1" applyAlignment="1">
      <alignment/>
    </xf>
    <xf numFmtId="3" fontId="3" fillId="33" borderId="30" xfId="0" applyNumberFormat="1" applyFont="1" applyFill="1" applyBorder="1" applyAlignment="1">
      <alignment vertical="center"/>
    </xf>
    <xf numFmtId="3" fontId="3" fillId="33" borderId="24" xfId="0" applyNumberFormat="1" applyFont="1" applyFill="1" applyBorder="1" applyAlignment="1">
      <alignment vertical="center"/>
    </xf>
    <xf numFmtId="3" fontId="3" fillId="33" borderId="24" xfId="0" applyNumberFormat="1" applyFont="1" applyFill="1" applyBorder="1" applyAlignment="1">
      <alignment vertical="center" wrapText="1"/>
    </xf>
    <xf numFmtId="3" fontId="3" fillId="33" borderId="31" xfId="0" applyNumberFormat="1" applyFont="1" applyFill="1" applyBorder="1" applyAlignment="1">
      <alignment horizontal="center" vertical="center" wrapText="1"/>
    </xf>
    <xf numFmtId="3" fontId="0" fillId="0" borderId="21" xfId="0" applyNumberFormat="1" applyBorder="1" applyAlignment="1">
      <alignment/>
    </xf>
    <xf numFmtId="3" fontId="0" fillId="0" borderId="27" xfId="0" applyNumberFormat="1" applyBorder="1" applyAlignment="1">
      <alignment/>
    </xf>
    <xf numFmtId="0" fontId="2" fillId="0" borderId="0" xfId="0" applyFont="1" applyAlignment="1">
      <alignment horizontal="center" shrinkToFit="1"/>
    </xf>
    <xf numFmtId="3" fontId="7" fillId="33" borderId="31" xfId="0" applyNumberFormat="1" applyFont="1" applyFill="1" applyBorder="1" applyAlignment="1">
      <alignment horizontal="center" vertical="center" wrapText="1" shrinkToFit="1"/>
    </xf>
    <xf numFmtId="3" fontId="3" fillId="33" borderId="31" xfId="0" applyNumberFormat="1" applyFont="1" applyFill="1" applyBorder="1" applyAlignment="1">
      <alignment horizontal="center" vertical="center" wrapText="1" shrinkToFit="1"/>
    </xf>
    <xf numFmtId="3" fontId="3" fillId="0" borderId="27" xfId="0" applyNumberFormat="1" applyFont="1" applyBorder="1" applyAlignment="1">
      <alignment horizontal="right" wrapText="1" shrinkToFit="1"/>
    </xf>
    <xf numFmtId="3" fontId="3" fillId="0" borderId="27" xfId="0" applyNumberFormat="1" applyFont="1" applyBorder="1" applyAlignment="1">
      <alignment horizontal="right" shrinkToFit="1"/>
    </xf>
    <xf numFmtId="3" fontId="0" fillId="0" borderId="27" xfId="0" applyNumberFormat="1" applyBorder="1" applyAlignment="1">
      <alignment shrinkToFit="1"/>
    </xf>
    <xf numFmtId="3" fontId="0" fillId="35" borderId="29" xfId="0" applyNumberFormat="1" applyFill="1" applyBorder="1" applyAlignment="1">
      <alignment wrapText="1" shrinkToFit="1"/>
    </xf>
    <xf numFmtId="3" fontId="0" fillId="35" borderId="29" xfId="0" applyNumberFormat="1" applyFill="1" applyBorder="1" applyAlignment="1">
      <alignment shrinkToFit="1"/>
    </xf>
    <xf numFmtId="0" fontId="4" fillId="33" borderId="32" xfId="0" applyFont="1" applyFill="1" applyBorder="1" applyAlignment="1">
      <alignment horizontal="left" vertical="center" indent="1"/>
    </xf>
    <xf numFmtId="0" fontId="5" fillId="33" borderId="33" xfId="0" applyFont="1" applyFill="1" applyBorder="1" applyAlignment="1">
      <alignment horizontal="left" vertical="center"/>
    </xf>
    <xf numFmtId="0" fontId="0" fillId="33" borderId="33" xfId="0" applyFill="1" applyBorder="1" applyAlignment="1">
      <alignment horizontal="left" vertical="center"/>
    </xf>
    <xf numFmtId="4" fontId="4" fillId="33" borderId="33" xfId="0" applyNumberFormat="1" applyFont="1" applyFill="1" applyBorder="1" applyAlignment="1">
      <alignment horizontal="left" vertical="center"/>
    </xf>
    <xf numFmtId="49" fontId="0" fillId="33" borderId="34" xfId="0" applyNumberFormat="1" applyFill="1" applyBorder="1" applyAlignment="1">
      <alignment horizontal="left" vertical="center"/>
    </xf>
    <xf numFmtId="0" fontId="0" fillId="33" borderId="33" xfId="0" applyFill="1" applyBorder="1" applyAlignment="1">
      <alignment/>
    </xf>
    <xf numFmtId="49" fontId="5" fillId="33" borderId="34" xfId="0" applyNumberFormat="1" applyFont="1" applyFill="1" applyBorder="1" applyAlignment="1">
      <alignment horizontal="left" vertical="center"/>
    </xf>
    <xf numFmtId="0" fontId="4" fillId="0" borderId="0" xfId="0" applyFont="1" applyAlignment="1">
      <alignment/>
    </xf>
    <xf numFmtId="0" fontId="12" fillId="0" borderId="28" xfId="0" applyFont="1" applyBorder="1" applyAlignment="1">
      <alignment horizontal="center" vertical="center" wrapText="1"/>
    </xf>
    <xf numFmtId="0" fontId="3" fillId="0" borderId="28" xfId="0" applyFont="1" applyBorder="1" applyAlignment="1">
      <alignment vertical="center"/>
    </xf>
    <xf numFmtId="0" fontId="3" fillId="0" borderId="28" xfId="0" applyFont="1" applyBorder="1" applyAlignment="1">
      <alignment/>
    </xf>
    <xf numFmtId="49" fontId="3" fillId="0" borderId="28" xfId="0" applyNumberFormat="1" applyFont="1" applyBorder="1" applyAlignment="1">
      <alignment vertical="center"/>
    </xf>
    <xf numFmtId="0" fontId="12" fillId="33" borderId="30" xfId="0" applyFont="1" applyFill="1" applyBorder="1" applyAlignment="1">
      <alignment horizontal="center" vertical="center" wrapText="1"/>
    </xf>
    <xf numFmtId="0" fontId="12" fillId="33" borderId="24" xfId="0" applyFont="1" applyFill="1" applyBorder="1" applyAlignment="1">
      <alignment horizontal="center" vertical="center" wrapText="1"/>
    </xf>
    <xf numFmtId="0" fontId="3" fillId="35" borderId="17" xfId="0" applyFont="1" applyFill="1" applyBorder="1" applyAlignment="1">
      <alignment/>
    </xf>
    <xf numFmtId="0" fontId="3" fillId="35" borderId="15" xfId="0" applyFont="1" applyFill="1" applyBorder="1" applyAlignment="1">
      <alignment/>
    </xf>
    <xf numFmtId="0" fontId="12" fillId="33" borderId="31" xfId="0" applyFont="1" applyFill="1" applyBorder="1" applyAlignment="1">
      <alignment horizontal="center" vertical="center" wrapText="1"/>
    </xf>
    <xf numFmtId="49" fontId="3" fillId="0" borderId="30" xfId="0" applyNumberFormat="1" applyFont="1" applyBorder="1" applyAlignment="1">
      <alignment vertical="center"/>
    </xf>
    <xf numFmtId="49" fontId="3" fillId="0" borderId="17" xfId="0" applyNumberFormat="1" applyFont="1" applyBorder="1" applyAlignment="1">
      <alignment vertical="center"/>
    </xf>
    <xf numFmtId="4" fontId="3" fillId="0" borderId="31" xfId="0" applyNumberFormat="1" applyFont="1" applyBorder="1" applyAlignment="1">
      <alignment horizontal="center" vertical="center"/>
    </xf>
    <xf numFmtId="4" fontId="3" fillId="0" borderId="31" xfId="0" applyNumberFormat="1" applyFont="1" applyBorder="1" applyAlignment="1">
      <alignment vertical="center"/>
    </xf>
    <xf numFmtId="4" fontId="3" fillId="0" borderId="35" xfId="0" applyNumberFormat="1" applyFont="1" applyBorder="1" applyAlignment="1">
      <alignment horizontal="center" vertical="center"/>
    </xf>
    <xf numFmtId="4" fontId="3" fillId="0" borderId="35" xfId="0" applyNumberFormat="1" applyFont="1" applyBorder="1" applyAlignment="1">
      <alignment vertical="center"/>
    </xf>
    <xf numFmtId="4" fontId="3" fillId="0" borderId="29" xfId="0" applyNumberFormat="1" applyFont="1" applyBorder="1" applyAlignment="1">
      <alignment horizontal="center" vertical="center"/>
    </xf>
    <xf numFmtId="4" fontId="3" fillId="0" borderId="29" xfId="0" applyNumberFormat="1" applyFont="1" applyBorder="1" applyAlignment="1">
      <alignment vertical="center"/>
    </xf>
    <xf numFmtId="4" fontId="3" fillId="35" borderId="29" xfId="0" applyNumberFormat="1" applyFont="1" applyFill="1" applyBorder="1" applyAlignment="1">
      <alignment horizontal="center"/>
    </xf>
    <xf numFmtId="4" fontId="3" fillId="35" borderId="29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49" fontId="0" fillId="0" borderId="10" xfId="0" applyNumberFormat="1" applyBorder="1" applyAlignment="1">
      <alignment/>
    </xf>
    <xf numFmtId="49" fontId="0" fillId="0" borderId="20" xfId="0" applyNumberFormat="1" applyBorder="1" applyAlignment="1">
      <alignment horizontal="left" vertical="center" indent="1"/>
    </xf>
    <xf numFmtId="0" fontId="0" fillId="0" borderId="0" xfId="0" applyAlignment="1">
      <alignment horizontal="center"/>
    </xf>
    <xf numFmtId="0" fontId="0" fillId="0" borderId="27" xfId="0" applyFont="1" applyBorder="1" applyAlignment="1">
      <alignment vertical="center"/>
    </xf>
    <xf numFmtId="0" fontId="0" fillId="33" borderId="27" xfId="0" applyFill="1" applyBorder="1" applyAlignment="1">
      <alignment/>
    </xf>
    <xf numFmtId="49" fontId="0" fillId="33" borderId="18" xfId="0" applyNumberFormat="1" applyFill="1" applyBorder="1" applyAlignment="1">
      <alignment/>
    </xf>
    <xf numFmtId="0" fontId="0" fillId="33" borderId="18" xfId="0" applyFill="1" applyBorder="1" applyAlignment="1">
      <alignment horizontal="center"/>
    </xf>
    <xf numFmtId="0" fontId="0" fillId="33" borderId="18" xfId="0" applyFill="1" applyBorder="1" applyAlignment="1">
      <alignment/>
    </xf>
    <xf numFmtId="0" fontId="0" fillId="33" borderId="36" xfId="0" applyFill="1" applyBorder="1" applyAlignment="1">
      <alignment/>
    </xf>
    <xf numFmtId="0" fontId="13" fillId="0" borderId="0" xfId="0" applyFont="1" applyAlignment="1">
      <alignment/>
    </xf>
    <xf numFmtId="0" fontId="13" fillId="0" borderId="28" xfId="0" applyFont="1" applyBorder="1" applyAlignment="1">
      <alignment vertical="top"/>
    </xf>
    <xf numFmtId="0" fontId="0" fillId="33" borderId="17" xfId="0" applyFill="1" applyBorder="1" applyAlignment="1">
      <alignment vertical="top"/>
    </xf>
    <xf numFmtId="0" fontId="0" fillId="33" borderId="31" xfId="0" applyFill="1" applyBorder="1" applyAlignment="1">
      <alignment/>
    </xf>
    <xf numFmtId="49" fontId="0" fillId="33" borderId="31" xfId="0" applyNumberFormat="1" applyFill="1" applyBorder="1" applyAlignment="1">
      <alignment/>
    </xf>
    <xf numFmtId="0" fontId="0" fillId="33" borderId="31" xfId="0" applyFill="1" applyBorder="1" applyAlignment="1">
      <alignment wrapText="1"/>
    </xf>
    <xf numFmtId="0" fontId="13" fillId="0" borderId="37" xfId="0" applyFont="1" applyBorder="1" applyAlignment="1">
      <alignment horizontal="center" vertical="top" shrinkToFit="1"/>
    </xf>
    <xf numFmtId="0" fontId="0" fillId="33" borderId="38" xfId="0" applyFill="1" applyBorder="1" applyAlignment="1">
      <alignment horizontal="center" vertical="top" shrinkToFit="1"/>
    </xf>
    <xf numFmtId="164" fontId="13" fillId="0" borderId="35" xfId="0" applyNumberFormat="1" applyFont="1" applyBorder="1" applyAlignment="1">
      <alignment vertical="top" shrinkToFit="1"/>
    </xf>
    <xf numFmtId="164" fontId="0" fillId="33" borderId="29" xfId="0" applyNumberFormat="1" applyFill="1" applyBorder="1" applyAlignment="1">
      <alignment vertical="top" shrinkToFit="1"/>
    </xf>
    <xf numFmtId="4" fontId="0" fillId="33" borderId="27" xfId="0" applyNumberFormat="1" applyFill="1" applyBorder="1" applyAlignment="1">
      <alignment vertical="top"/>
    </xf>
    <xf numFmtId="4" fontId="13" fillId="34" borderId="35" xfId="0" applyNumberFormat="1" applyFont="1" applyFill="1" applyBorder="1" applyAlignment="1" applyProtection="1">
      <alignment vertical="top" shrinkToFit="1"/>
      <protection locked="0"/>
    </xf>
    <xf numFmtId="4" fontId="13" fillId="0" borderId="35" xfId="0" applyNumberFormat="1" applyFont="1" applyBorder="1" applyAlignment="1">
      <alignment vertical="top" shrinkToFit="1"/>
    </xf>
    <xf numFmtId="4" fontId="13" fillId="0" borderId="28" xfId="0" applyNumberFormat="1" applyFont="1" applyBorder="1" applyAlignment="1">
      <alignment vertical="top" shrinkToFit="1"/>
    </xf>
    <xf numFmtId="4" fontId="0" fillId="33" borderId="29" xfId="0" applyNumberFormat="1" applyFill="1" applyBorder="1" applyAlignment="1">
      <alignment vertical="top" shrinkToFit="1"/>
    </xf>
    <xf numFmtId="4" fontId="0" fillId="33" borderId="17" xfId="0" applyNumberFormat="1" applyFill="1" applyBorder="1" applyAlignment="1">
      <alignment vertical="top" shrinkToFit="1"/>
    </xf>
    <xf numFmtId="0" fontId="0" fillId="33" borderId="31" xfId="0" applyFill="1" applyBorder="1" applyAlignment="1">
      <alignment horizontal="center"/>
    </xf>
    <xf numFmtId="0" fontId="0" fillId="33" borderId="21" xfId="0" applyFill="1" applyBorder="1" applyAlignment="1">
      <alignment vertical="top"/>
    </xf>
    <xf numFmtId="49" fontId="0" fillId="33" borderId="27" xfId="0" applyNumberFormat="1" applyFill="1" applyBorder="1" applyAlignment="1">
      <alignment vertical="top"/>
    </xf>
    <xf numFmtId="0" fontId="0" fillId="33" borderId="36" xfId="0" applyFill="1" applyBorder="1" applyAlignment="1">
      <alignment horizontal="center" vertical="top"/>
    </xf>
    <xf numFmtId="164" fontId="0" fillId="33" borderId="27" xfId="0" applyNumberFormat="1" applyFill="1" applyBorder="1" applyAlignment="1">
      <alignment vertical="top"/>
    </xf>
    <xf numFmtId="4" fontId="0" fillId="33" borderId="21" xfId="0" applyNumberFormat="1" applyFill="1" applyBorder="1" applyAlignment="1">
      <alignment vertical="top"/>
    </xf>
    <xf numFmtId="0" fontId="13" fillId="0" borderId="17" xfId="0" applyFont="1" applyBorder="1" applyAlignment="1">
      <alignment vertical="top"/>
    </xf>
    <xf numFmtId="0" fontId="13" fillId="0" borderId="38" xfId="0" applyFont="1" applyBorder="1" applyAlignment="1">
      <alignment horizontal="center" vertical="top" shrinkToFit="1"/>
    </xf>
    <xf numFmtId="164" fontId="13" fillId="0" borderId="29" xfId="0" applyNumberFormat="1" applyFont="1" applyBorder="1" applyAlignment="1">
      <alignment vertical="top" shrinkToFit="1"/>
    </xf>
    <xf numFmtId="4" fontId="13" fillId="34" borderId="29" xfId="0" applyNumberFormat="1" applyFont="1" applyFill="1" applyBorder="1" applyAlignment="1" applyProtection="1">
      <alignment vertical="top" shrinkToFit="1"/>
      <protection locked="0"/>
    </xf>
    <xf numFmtId="4" fontId="13" fillId="0" borderId="29" xfId="0" applyNumberFormat="1" applyFont="1" applyBorder="1" applyAlignment="1">
      <alignment vertical="top" shrinkToFit="1"/>
    </xf>
    <xf numFmtId="4" fontId="13" fillId="0" borderId="17" xfId="0" applyNumberFormat="1" applyFont="1" applyBorder="1" applyAlignment="1">
      <alignment vertical="top" shrinkToFit="1"/>
    </xf>
    <xf numFmtId="0" fontId="5" fillId="33" borderId="21" xfId="0" applyFont="1" applyFill="1" applyBorder="1" applyAlignment="1">
      <alignment vertical="top"/>
    </xf>
    <xf numFmtId="0" fontId="5" fillId="33" borderId="18" xfId="0" applyFont="1" applyFill="1" applyBorder="1" applyAlignment="1">
      <alignment horizontal="center" vertical="top"/>
    </xf>
    <xf numFmtId="0" fontId="5" fillId="33" borderId="18" xfId="0" applyFont="1" applyFill="1" applyBorder="1" applyAlignment="1">
      <alignment vertical="top"/>
    </xf>
    <xf numFmtId="4" fontId="5" fillId="33" borderId="36" xfId="0" applyNumberFormat="1" applyFont="1" applyFill="1" applyBorder="1" applyAlignment="1">
      <alignment vertical="top"/>
    </xf>
    <xf numFmtId="0" fontId="13" fillId="0" borderId="35" xfId="0" applyNumberFormat="1" applyFont="1" applyBorder="1" applyAlignment="1">
      <alignment horizontal="left" vertical="top" wrapText="1"/>
    </xf>
    <xf numFmtId="0" fontId="0" fillId="33" borderId="29" xfId="0" applyNumberFormat="1" applyFill="1" applyBorder="1" applyAlignment="1">
      <alignment horizontal="left" vertical="top" wrapText="1"/>
    </xf>
    <xf numFmtId="0" fontId="13" fillId="0" borderId="29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5" fillId="33" borderId="18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0" fontId="0" fillId="33" borderId="30" xfId="0" applyFill="1" applyBorder="1" applyAlignment="1">
      <alignment wrapText="1"/>
    </xf>
    <xf numFmtId="0" fontId="3" fillId="36" borderId="0" xfId="0" applyFont="1" applyFill="1" applyAlignment="1">
      <alignment horizontal="left" wrapText="1"/>
    </xf>
    <xf numFmtId="4" fontId="10" fillId="0" borderId="21" xfId="0" applyNumberFormat="1" applyFont="1" applyBorder="1" applyAlignment="1">
      <alignment horizontal="right" vertical="center" indent="1"/>
    </xf>
    <xf numFmtId="4" fontId="10" fillId="0" borderId="22" xfId="0" applyNumberFormat="1" applyFont="1" applyBorder="1" applyAlignment="1">
      <alignment horizontal="right" vertical="center" indent="1"/>
    </xf>
    <xf numFmtId="4" fontId="9" fillId="33" borderId="33" xfId="0" applyNumberFormat="1" applyFont="1" applyFill="1" applyBorder="1" applyAlignment="1">
      <alignment horizontal="right" vertical="center"/>
    </xf>
    <xf numFmtId="4" fontId="8" fillId="0" borderId="21" xfId="0" applyNumberFormat="1" applyFont="1" applyBorder="1" applyAlignment="1">
      <alignment vertical="center"/>
    </xf>
    <xf numFmtId="4" fontId="8" fillId="0" borderId="18" xfId="0" applyNumberFormat="1" applyFont="1" applyBorder="1" applyAlignment="1">
      <alignment vertical="center"/>
    </xf>
    <xf numFmtId="4" fontId="8" fillId="0" borderId="21" xfId="0" applyNumberFormat="1" applyFont="1" applyBorder="1" applyAlignment="1">
      <alignment horizontal="right" vertical="center" indent="1"/>
    </xf>
    <xf numFmtId="4" fontId="8" fillId="0" borderId="22" xfId="0" applyNumberFormat="1" applyFont="1" applyBorder="1" applyAlignment="1">
      <alignment horizontal="right" vertical="center" indent="1"/>
    </xf>
    <xf numFmtId="4" fontId="8" fillId="0" borderId="21" xfId="0" applyNumberFormat="1" applyFont="1" applyBorder="1" applyAlignment="1">
      <alignment horizontal="right" vertical="center"/>
    </xf>
    <xf numFmtId="4" fontId="8" fillId="0" borderId="18" xfId="0" applyNumberFormat="1" applyFont="1" applyBorder="1" applyAlignment="1">
      <alignment horizontal="right" vertical="center"/>
    </xf>
    <xf numFmtId="4" fontId="8" fillId="0" borderId="36" xfId="0" applyNumberFormat="1" applyFont="1" applyBorder="1" applyAlignment="1">
      <alignment horizontal="right" vertical="center" indent="1"/>
    </xf>
    <xf numFmtId="2" fontId="9" fillId="33" borderId="33" xfId="0" applyNumberFormat="1" applyFont="1" applyFill="1" applyBorder="1" applyAlignment="1">
      <alignment horizontal="right" vertical="center"/>
    </xf>
    <xf numFmtId="4" fontId="10" fillId="0" borderId="36" xfId="0" applyNumberFormat="1" applyFont="1" applyBorder="1" applyAlignment="1">
      <alignment horizontal="right" vertical="center" indent="1"/>
    </xf>
    <xf numFmtId="0" fontId="0" fillId="0" borderId="24" xfId="0" applyBorder="1" applyAlignment="1">
      <alignment horizont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4" fontId="8" fillId="0" borderId="17" xfId="0" applyNumberFormat="1" applyFont="1" applyBorder="1" applyAlignment="1">
      <alignment horizontal="right" vertical="center"/>
    </xf>
    <xf numFmtId="4" fontId="8" fillId="0" borderId="15" xfId="0" applyNumberFormat="1" applyFont="1" applyBorder="1" applyAlignment="1">
      <alignment horizontal="right" vertical="center"/>
    </xf>
    <xf numFmtId="4" fontId="8" fillId="0" borderId="24" xfId="0" applyNumberFormat="1" applyFont="1" applyBorder="1" applyAlignment="1">
      <alignment horizontal="right" vertical="center"/>
    </xf>
    <xf numFmtId="1" fontId="0" fillId="0" borderId="15" xfId="0" applyNumberFormat="1" applyFont="1" applyBorder="1" applyAlignment="1">
      <alignment horizontal="right" indent="1"/>
    </xf>
    <xf numFmtId="49" fontId="5" fillId="34" borderId="24" xfId="0" applyNumberFormat="1" applyFont="1" applyFill="1" applyBorder="1" applyAlignment="1" applyProtection="1">
      <alignment horizontal="left" vertical="center"/>
      <protection locked="0"/>
    </xf>
    <xf numFmtId="0" fontId="0" fillId="0" borderId="15" xfId="0" applyFont="1" applyBorder="1" applyAlignment="1">
      <alignment horizontal="right" indent="1"/>
    </xf>
    <xf numFmtId="0" fontId="0" fillId="0" borderId="19" xfId="0" applyFont="1" applyBorder="1" applyAlignment="1">
      <alignment horizontal="right" indent="1"/>
    </xf>
    <xf numFmtId="49" fontId="5" fillId="34" borderId="0" xfId="0" applyNumberFormat="1" applyFont="1" applyFill="1" applyBorder="1" applyAlignment="1" applyProtection="1">
      <alignment horizontal="left" vertical="center"/>
      <protection locked="0"/>
    </xf>
    <xf numFmtId="49" fontId="5" fillId="34" borderId="15" xfId="0" applyNumberFormat="1" applyFont="1" applyFill="1" applyBorder="1" applyAlignment="1" applyProtection="1">
      <alignment horizontal="left" vertical="center"/>
      <protection locked="0"/>
    </xf>
    <xf numFmtId="3" fontId="0" fillId="0" borderId="18" xfId="0" applyNumberFormat="1" applyBorder="1" applyAlignment="1">
      <alignment/>
    </xf>
    <xf numFmtId="3" fontId="0" fillId="0" borderId="18" xfId="0" applyNumberFormat="1" applyBorder="1" applyAlignment="1">
      <alignment wrapText="1"/>
    </xf>
    <xf numFmtId="3" fontId="0" fillId="35" borderId="21" xfId="0" applyNumberFormat="1" applyFill="1" applyBorder="1" applyAlignment="1">
      <alignment/>
    </xf>
    <xf numFmtId="3" fontId="0" fillId="35" borderId="18" xfId="0" applyNumberFormat="1" applyFill="1" applyBorder="1" applyAlignment="1">
      <alignment/>
    </xf>
    <xf numFmtId="3" fontId="0" fillId="35" borderId="36" xfId="0" applyNumberFormat="1" applyFill="1" applyBorder="1" applyAlignment="1">
      <alignment/>
    </xf>
    <xf numFmtId="0" fontId="12" fillId="33" borderId="31" xfId="0" applyFont="1" applyFill="1" applyBorder="1" applyAlignment="1">
      <alignment horizontal="center" vertical="center" wrapText="1"/>
    </xf>
    <xf numFmtId="4" fontId="3" fillId="0" borderId="31" xfId="0" applyNumberFormat="1" applyFont="1" applyBorder="1" applyAlignment="1">
      <alignment vertical="center"/>
    </xf>
    <xf numFmtId="49" fontId="3" fillId="0" borderId="30" xfId="0" applyNumberFormat="1" applyFont="1" applyBorder="1" applyAlignment="1">
      <alignment vertical="center" wrapText="1"/>
    </xf>
    <xf numFmtId="49" fontId="3" fillId="0" borderId="24" xfId="0" applyNumberFormat="1" applyFont="1" applyBorder="1" applyAlignment="1">
      <alignment vertical="center" wrapText="1"/>
    </xf>
    <xf numFmtId="4" fontId="3" fillId="0" borderId="35" xfId="0" applyNumberFormat="1" applyFont="1" applyBorder="1" applyAlignment="1">
      <alignment vertical="center"/>
    </xf>
    <xf numFmtId="49" fontId="3" fillId="0" borderId="28" xfId="0" applyNumberFormat="1" applyFont="1" applyBorder="1" applyAlignment="1">
      <alignment vertical="center" wrapText="1"/>
    </xf>
    <xf numFmtId="49" fontId="3" fillId="0" borderId="0" xfId="0" applyNumberFormat="1" applyFont="1" applyBorder="1" applyAlignment="1">
      <alignment vertical="center" wrapText="1"/>
    </xf>
    <xf numFmtId="4" fontId="3" fillId="0" borderId="29" xfId="0" applyNumberFormat="1" applyFont="1" applyBorder="1" applyAlignment="1">
      <alignment vertical="center"/>
    </xf>
    <xf numFmtId="49" fontId="3" fillId="0" borderId="17" xfId="0" applyNumberFormat="1" applyFont="1" applyBorder="1" applyAlignment="1">
      <alignment vertical="center" wrapText="1"/>
    </xf>
    <xf numFmtId="49" fontId="3" fillId="0" borderId="15" xfId="0" applyNumberFormat="1" applyFont="1" applyBorder="1" applyAlignment="1">
      <alignment vertical="center" wrapText="1"/>
    </xf>
    <xf numFmtId="4" fontId="3" fillId="35" borderId="29" xfId="0" applyNumberFormat="1" applyFont="1" applyFill="1" applyBorder="1" applyAlignment="1">
      <alignment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 wrapText="1"/>
    </xf>
    <xf numFmtId="49" fontId="0" fillId="0" borderId="18" xfId="0" applyNumberFormat="1" applyBorder="1" applyAlignment="1">
      <alignment vertical="center" shrinkToFit="1"/>
    </xf>
    <xf numFmtId="49" fontId="0" fillId="0" borderId="36" xfId="0" applyNumberFormat="1" applyBorder="1" applyAlignment="1">
      <alignment vertical="center" shrinkToFit="1"/>
    </xf>
    <xf numFmtId="0" fontId="4" fillId="0" borderId="0" xfId="0" applyFont="1" applyAlignment="1">
      <alignment horizontal="center"/>
    </xf>
    <xf numFmtId="49" fontId="0" fillId="0" borderId="18" xfId="0" applyNumberForma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horizontal="left" vertical="top" wrapTex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tavitel\Templates\Rozpocty\Sablon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VzorPolozk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"/>
  <sheetViews>
    <sheetView zoomScalePageLayoutView="0" workbookViewId="0" topLeftCell="A1">
      <selection activeCell="A2" sqref="A2:G2"/>
    </sheetView>
  </sheetViews>
  <sheetFormatPr defaultColWidth="9.00390625" defaultRowHeight="12.75"/>
  <sheetData>
    <row r="1" ht="12.75">
      <c r="A1" s="37" t="s">
        <v>38</v>
      </c>
    </row>
    <row r="2" spans="1:7" ht="57.75" customHeight="1">
      <c r="A2" s="196" t="s">
        <v>39</v>
      </c>
      <c r="B2" s="196"/>
      <c r="C2" s="196"/>
      <c r="D2" s="196"/>
      <c r="E2" s="196"/>
      <c r="F2" s="196"/>
      <c r="G2" s="196"/>
    </row>
  </sheetData>
  <sheetProtection/>
  <mergeCells count="1">
    <mergeCell ref="A2:G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66FF66"/>
  </sheetPr>
  <dimension ref="A1:O71"/>
  <sheetViews>
    <sheetView showGridLines="0" tabSelected="1" zoomScaleSheetLayoutView="75" zoomScalePageLayoutView="0" workbookViewId="0" topLeftCell="B11">
      <selection activeCell="L33" sqref="L33"/>
    </sheetView>
  </sheetViews>
  <sheetFormatPr defaultColWidth="9.00390625" defaultRowHeight="12.75"/>
  <cols>
    <col min="1" max="1" width="8.50390625" style="0" hidden="1" customWidth="1"/>
    <col min="2" max="2" width="9.125" style="0" customWidth="1"/>
    <col min="3" max="3" width="7.50390625" style="0" customWidth="1"/>
    <col min="4" max="4" width="13.50390625" style="0" customWidth="1"/>
    <col min="5" max="5" width="12.125" style="0" customWidth="1"/>
    <col min="6" max="6" width="11.50390625" style="0" customWidth="1"/>
    <col min="7" max="7" width="12.625" style="1" customWidth="1"/>
    <col min="8" max="8" width="12.625" style="0" customWidth="1"/>
    <col min="9" max="9" width="12.625" style="1" customWidth="1"/>
    <col min="10" max="10" width="6.625" style="1" customWidth="1"/>
    <col min="11" max="11" width="4.375" style="0" customWidth="1"/>
    <col min="12" max="15" width="10.625" style="0" customWidth="1"/>
  </cols>
  <sheetData>
    <row r="1" spans="1:10" ht="33.75" customHeight="1">
      <c r="A1" s="73" t="s">
        <v>36</v>
      </c>
      <c r="B1" s="210" t="s">
        <v>42</v>
      </c>
      <c r="C1" s="211"/>
      <c r="D1" s="211"/>
      <c r="E1" s="211"/>
      <c r="F1" s="211"/>
      <c r="G1" s="211"/>
      <c r="H1" s="211"/>
      <c r="I1" s="211"/>
      <c r="J1" s="212"/>
    </row>
    <row r="2" spans="1:15" ht="23.25" customHeight="1">
      <c r="A2" s="4"/>
      <c r="B2" s="81" t="s">
        <v>40</v>
      </c>
      <c r="C2" s="82"/>
      <c r="D2" s="83" t="s">
        <v>275</v>
      </c>
      <c r="E2" s="83"/>
      <c r="F2" s="84"/>
      <c r="G2" s="85"/>
      <c r="H2" s="84"/>
      <c r="I2" s="85"/>
      <c r="J2" s="86"/>
      <c r="O2" s="2"/>
    </row>
    <row r="3" spans="1:10" ht="23.25" customHeight="1" hidden="1">
      <c r="A3" s="4"/>
      <c r="B3" s="87" t="s">
        <v>43</v>
      </c>
      <c r="C3" s="82"/>
      <c r="D3" s="88"/>
      <c r="E3" s="88"/>
      <c r="F3" s="89"/>
      <c r="G3" s="89"/>
      <c r="H3" s="82"/>
      <c r="I3" s="90"/>
      <c r="J3" s="91"/>
    </row>
    <row r="4" spans="1:10" ht="23.25" customHeight="1" hidden="1">
      <c r="A4" s="4"/>
      <c r="B4" s="92" t="s">
        <v>44</v>
      </c>
      <c r="C4" s="93"/>
      <c r="D4" s="94"/>
      <c r="E4" s="94"/>
      <c r="F4" s="95"/>
      <c r="G4" s="96"/>
      <c r="H4" s="95"/>
      <c r="I4" s="96"/>
      <c r="J4" s="97"/>
    </row>
    <row r="5" spans="1:10" ht="24" customHeight="1">
      <c r="A5" s="4"/>
      <c r="B5" s="47" t="s">
        <v>21</v>
      </c>
      <c r="C5" s="5"/>
      <c r="D5" s="98"/>
      <c r="E5" s="26"/>
      <c r="F5" s="26"/>
      <c r="G5" s="26"/>
      <c r="H5" s="28" t="s">
        <v>33</v>
      </c>
      <c r="I5" s="98"/>
      <c r="J5" s="11"/>
    </row>
    <row r="6" spans="1:10" ht="15.75" customHeight="1">
      <c r="A6" s="4"/>
      <c r="B6" s="41"/>
      <c r="C6" s="26"/>
      <c r="D6" s="98"/>
      <c r="E6" s="26"/>
      <c r="F6" s="26"/>
      <c r="G6" s="26"/>
      <c r="H6" s="28" t="s">
        <v>34</v>
      </c>
      <c r="I6" s="98"/>
      <c r="J6" s="11"/>
    </row>
    <row r="7" spans="1:10" ht="15.75" customHeight="1">
      <c r="A7" s="4"/>
      <c r="B7" s="42"/>
      <c r="C7" s="99"/>
      <c r="D7" s="80"/>
      <c r="E7" s="34"/>
      <c r="F7" s="34"/>
      <c r="G7" s="34"/>
      <c r="H7" s="36"/>
      <c r="I7" s="34"/>
      <c r="J7" s="51"/>
    </row>
    <row r="8" spans="1:10" ht="24" customHeight="1" hidden="1">
      <c r="A8" s="4"/>
      <c r="B8" s="47" t="s">
        <v>19</v>
      </c>
      <c r="C8" s="5"/>
      <c r="D8" s="35"/>
      <c r="E8" s="5"/>
      <c r="F8" s="5"/>
      <c r="G8" s="45"/>
      <c r="H8" s="28" t="s">
        <v>33</v>
      </c>
      <c r="I8" s="33"/>
      <c r="J8" s="11"/>
    </row>
    <row r="9" spans="1:10" ht="15.75" customHeight="1" hidden="1">
      <c r="A9" s="4"/>
      <c r="B9" s="4"/>
      <c r="C9" s="5"/>
      <c r="D9" s="35"/>
      <c r="E9" s="5"/>
      <c r="F9" s="5"/>
      <c r="G9" s="45"/>
      <c r="H9" s="28" t="s">
        <v>34</v>
      </c>
      <c r="I9" s="33"/>
      <c r="J9" s="11"/>
    </row>
    <row r="10" spans="1:10" ht="15.75" customHeight="1" hidden="1">
      <c r="A10" s="4"/>
      <c r="B10" s="52"/>
      <c r="C10" s="27"/>
      <c r="D10" s="46"/>
      <c r="E10" s="55"/>
      <c r="F10" s="55"/>
      <c r="G10" s="53"/>
      <c r="H10" s="53"/>
      <c r="I10" s="54"/>
      <c r="J10" s="51"/>
    </row>
    <row r="11" spans="1:10" ht="24" customHeight="1">
      <c r="A11" s="4"/>
      <c r="B11" s="47" t="s">
        <v>18</v>
      </c>
      <c r="C11" s="5"/>
      <c r="D11" s="217" t="s">
        <v>45</v>
      </c>
      <c r="E11" s="217"/>
      <c r="F11" s="217"/>
      <c r="G11" s="217"/>
      <c r="H11" s="28" t="s">
        <v>33</v>
      </c>
      <c r="I11" s="101" t="s">
        <v>49</v>
      </c>
      <c r="J11" s="11"/>
    </row>
    <row r="12" spans="1:10" ht="15.75" customHeight="1">
      <c r="A12" s="4"/>
      <c r="B12" s="41"/>
      <c r="C12" s="26"/>
      <c r="D12" s="220" t="s">
        <v>46</v>
      </c>
      <c r="E12" s="220"/>
      <c r="F12" s="220"/>
      <c r="G12" s="220"/>
      <c r="H12" s="28" t="s">
        <v>34</v>
      </c>
      <c r="I12" s="101" t="s">
        <v>50</v>
      </c>
      <c r="J12" s="11"/>
    </row>
    <row r="13" spans="1:10" ht="15.75" customHeight="1">
      <c r="A13" s="4"/>
      <c r="B13" s="42"/>
      <c r="C13" s="100" t="s">
        <v>48</v>
      </c>
      <c r="D13" s="221" t="s">
        <v>47</v>
      </c>
      <c r="E13" s="221"/>
      <c r="F13" s="221"/>
      <c r="G13" s="221"/>
      <c r="H13" s="29"/>
      <c r="I13" s="34"/>
      <c r="J13" s="51"/>
    </row>
    <row r="14" spans="1:10" ht="24" customHeight="1" hidden="1">
      <c r="A14" s="4"/>
      <c r="B14" s="66" t="s">
        <v>20</v>
      </c>
      <c r="C14" s="67"/>
      <c r="D14" s="68"/>
      <c r="E14" s="69"/>
      <c r="F14" s="69"/>
      <c r="G14" s="69"/>
      <c r="H14" s="70"/>
      <c r="I14" s="69"/>
      <c r="J14" s="71"/>
    </row>
    <row r="15" spans="1:10" ht="32.25" customHeight="1">
      <c r="A15" s="4"/>
      <c r="B15" s="52" t="s">
        <v>31</v>
      </c>
      <c r="C15" s="72"/>
      <c r="D15" s="53"/>
      <c r="E15" s="216"/>
      <c r="F15" s="216"/>
      <c r="G15" s="218"/>
      <c r="H15" s="218"/>
      <c r="I15" s="218" t="s">
        <v>28</v>
      </c>
      <c r="J15" s="219"/>
    </row>
    <row r="16" spans="1:10" ht="23.25" customHeight="1">
      <c r="A16" s="148" t="s">
        <v>23</v>
      </c>
      <c r="B16" s="149" t="s">
        <v>23</v>
      </c>
      <c r="C16" s="58"/>
      <c r="D16" s="59"/>
      <c r="E16" s="197"/>
      <c r="F16" s="208"/>
      <c r="G16" s="197"/>
      <c r="H16" s="208"/>
      <c r="I16" s="197">
        <f>SUMIF(F47:F67,A16,I47:I67)+SUMIF(F47:F67,"PSU",I47:I67)</f>
        <v>0</v>
      </c>
      <c r="J16" s="198"/>
    </row>
    <row r="17" spans="1:10" ht="23.25" customHeight="1">
      <c r="A17" s="148" t="s">
        <v>24</v>
      </c>
      <c r="B17" s="149" t="s">
        <v>24</v>
      </c>
      <c r="C17" s="58"/>
      <c r="D17" s="59"/>
      <c r="E17" s="197"/>
      <c r="F17" s="208"/>
      <c r="G17" s="197"/>
      <c r="H17" s="208"/>
      <c r="I17" s="197">
        <f>SUMIF(F47:F67,A17,I47:I67)</f>
        <v>0</v>
      </c>
      <c r="J17" s="198"/>
    </row>
    <row r="18" spans="1:10" ht="23.25" customHeight="1">
      <c r="A18" s="148" t="s">
        <v>25</v>
      </c>
      <c r="B18" s="149" t="s">
        <v>25</v>
      </c>
      <c r="C18" s="58"/>
      <c r="D18" s="59"/>
      <c r="E18" s="197"/>
      <c r="F18" s="208"/>
      <c r="G18" s="197"/>
      <c r="H18" s="208"/>
      <c r="I18" s="197">
        <f>SUMIF(F47:F67,A18,I47:I67)</f>
        <v>0</v>
      </c>
      <c r="J18" s="198"/>
    </row>
    <row r="19" spans="1:10" ht="23.25" customHeight="1">
      <c r="A19" s="148" t="s">
        <v>97</v>
      </c>
      <c r="B19" s="149" t="s">
        <v>26</v>
      </c>
      <c r="C19" s="58"/>
      <c r="D19" s="59"/>
      <c r="E19" s="197"/>
      <c r="F19" s="208"/>
      <c r="G19" s="197"/>
      <c r="H19" s="208"/>
      <c r="I19" s="197">
        <f>SUMIF(F47:F67,A19,I47:I67)</f>
        <v>0</v>
      </c>
      <c r="J19" s="198"/>
    </row>
    <row r="20" spans="1:10" ht="23.25" customHeight="1">
      <c r="A20" s="148" t="s">
        <v>98</v>
      </c>
      <c r="B20" s="149" t="s">
        <v>27</v>
      </c>
      <c r="C20" s="58"/>
      <c r="D20" s="59"/>
      <c r="E20" s="197"/>
      <c r="F20" s="208"/>
      <c r="G20" s="197"/>
      <c r="H20" s="208"/>
      <c r="I20" s="197">
        <f>SUMIF(F47:F67,A20,I47:I67)</f>
        <v>0</v>
      </c>
      <c r="J20" s="198"/>
    </row>
    <row r="21" spans="1:10" ht="23.25" customHeight="1">
      <c r="A21" s="4"/>
      <c r="B21" s="74" t="s">
        <v>28</v>
      </c>
      <c r="C21" s="75"/>
      <c r="D21" s="76"/>
      <c r="E21" s="202"/>
      <c r="F21" s="206"/>
      <c r="G21" s="202"/>
      <c r="H21" s="206"/>
      <c r="I21" s="202">
        <f>SUM(I16:J20)</f>
        <v>0</v>
      </c>
      <c r="J21" s="203"/>
    </row>
    <row r="22" spans="1:10" ht="33" customHeight="1">
      <c r="A22" s="4"/>
      <c r="B22" s="65" t="s">
        <v>32</v>
      </c>
      <c r="C22" s="58"/>
      <c r="D22" s="59"/>
      <c r="E22" s="64"/>
      <c r="F22" s="61"/>
      <c r="G22" s="50"/>
      <c r="H22" s="50"/>
      <c r="I22" s="50"/>
      <c r="J22" s="62"/>
    </row>
    <row r="23" spans="1:10" ht="23.25" customHeight="1">
      <c r="A23" s="4"/>
      <c r="B23" s="57" t="s">
        <v>11</v>
      </c>
      <c r="C23" s="58"/>
      <c r="D23" s="59"/>
      <c r="E23" s="60">
        <v>15</v>
      </c>
      <c r="F23" s="61" t="s">
        <v>0</v>
      </c>
      <c r="G23" s="200">
        <f>ZakladDPHSniVypocet</f>
        <v>0</v>
      </c>
      <c r="H23" s="201"/>
      <c r="I23" s="201"/>
      <c r="J23" s="62" t="str">
        <f aca="true" t="shared" si="0" ref="J23:J28">Mena</f>
        <v>CZK</v>
      </c>
    </row>
    <row r="24" spans="1:10" ht="23.25" customHeight="1">
      <c r="A24" s="4"/>
      <c r="B24" s="57" t="s">
        <v>12</v>
      </c>
      <c r="C24" s="58"/>
      <c r="D24" s="59"/>
      <c r="E24" s="60">
        <f>SazbaDPH1</f>
        <v>15</v>
      </c>
      <c r="F24" s="61" t="s">
        <v>0</v>
      </c>
      <c r="G24" s="204">
        <f>ZakladDPHSni*SazbaDPH1/100</f>
        <v>0</v>
      </c>
      <c r="H24" s="205"/>
      <c r="I24" s="205"/>
      <c r="J24" s="62" t="str">
        <f t="shared" si="0"/>
        <v>CZK</v>
      </c>
    </row>
    <row r="25" spans="1:10" ht="23.25" customHeight="1">
      <c r="A25" s="4"/>
      <c r="B25" s="57" t="s">
        <v>13</v>
      </c>
      <c r="C25" s="58"/>
      <c r="D25" s="59"/>
      <c r="E25" s="60">
        <v>21</v>
      </c>
      <c r="F25" s="61" t="s">
        <v>0</v>
      </c>
      <c r="G25" s="200">
        <f>ZakladDPHZaklVypocet</f>
        <v>0</v>
      </c>
      <c r="H25" s="201"/>
      <c r="I25" s="201"/>
      <c r="J25" s="62" t="str">
        <f t="shared" si="0"/>
        <v>CZK</v>
      </c>
    </row>
    <row r="26" spans="1:10" ht="23.25" customHeight="1">
      <c r="A26" s="4"/>
      <c r="B26" s="49" t="s">
        <v>14</v>
      </c>
      <c r="C26" s="22"/>
      <c r="D26" s="18"/>
      <c r="E26" s="43">
        <f>SazbaDPH2</f>
        <v>21</v>
      </c>
      <c r="F26" s="44" t="s">
        <v>0</v>
      </c>
      <c r="G26" s="213">
        <f>ZakladDPHZakl*SazbaDPH2/100</f>
        <v>0</v>
      </c>
      <c r="H26" s="214"/>
      <c r="I26" s="214"/>
      <c r="J26" s="56" t="str">
        <f t="shared" si="0"/>
        <v>CZK</v>
      </c>
    </row>
    <row r="27" spans="1:10" ht="23.25" customHeight="1" thickBot="1">
      <c r="A27" s="4"/>
      <c r="B27" s="48" t="s">
        <v>4</v>
      </c>
      <c r="C27" s="20"/>
      <c r="D27" s="23"/>
      <c r="E27" s="20"/>
      <c r="F27" s="21"/>
      <c r="G27" s="215">
        <f>0</f>
        <v>0</v>
      </c>
      <c r="H27" s="215"/>
      <c r="I27" s="215"/>
      <c r="J27" s="63" t="str">
        <f t="shared" si="0"/>
        <v>CZK</v>
      </c>
    </row>
    <row r="28" spans="1:10" ht="27.75" customHeight="1" hidden="1" thickBot="1">
      <c r="A28" s="4"/>
      <c r="B28" s="120" t="s">
        <v>22</v>
      </c>
      <c r="C28" s="121"/>
      <c r="D28" s="121"/>
      <c r="E28" s="122"/>
      <c r="F28" s="123"/>
      <c r="G28" s="207">
        <f>ZakladDPHSniVypocet+ZakladDPHZaklVypocet</f>
        <v>0</v>
      </c>
      <c r="H28" s="207"/>
      <c r="I28" s="207"/>
      <c r="J28" s="124" t="str">
        <f t="shared" si="0"/>
        <v>CZK</v>
      </c>
    </row>
    <row r="29" spans="1:10" ht="27.75" customHeight="1" thickBot="1">
      <c r="A29" s="4"/>
      <c r="B29" s="120" t="s">
        <v>35</v>
      </c>
      <c r="C29" s="125"/>
      <c r="D29" s="125"/>
      <c r="E29" s="125"/>
      <c r="F29" s="125"/>
      <c r="G29" s="199">
        <f>ZakladDPHSni+DPHSni+ZakladDPHZakl+DPHZakl+Zaokrouhleni</f>
        <v>0</v>
      </c>
      <c r="H29" s="199"/>
      <c r="I29" s="199"/>
      <c r="J29" s="126" t="s">
        <v>52</v>
      </c>
    </row>
    <row r="30" spans="1:10" ht="12.75" customHeight="1">
      <c r="A30" s="4"/>
      <c r="B30" s="4"/>
      <c r="C30" s="5"/>
      <c r="D30" s="5"/>
      <c r="E30" s="5"/>
      <c r="F30" s="5"/>
      <c r="G30" s="45"/>
      <c r="H30" s="5"/>
      <c r="I30" s="45"/>
      <c r="J30" s="12"/>
    </row>
    <row r="31" spans="1:10" ht="30" customHeight="1">
      <c r="A31" s="4"/>
      <c r="B31" s="4"/>
      <c r="C31" s="5"/>
      <c r="D31" s="5"/>
      <c r="E31" s="5"/>
      <c r="F31" s="5"/>
      <c r="G31" s="45"/>
      <c r="H31" s="5"/>
      <c r="I31" s="45"/>
      <c r="J31" s="12"/>
    </row>
    <row r="32" spans="1:10" ht="18.75" customHeight="1">
      <c r="A32" s="4"/>
      <c r="B32" s="24"/>
      <c r="C32" s="19" t="s">
        <v>10</v>
      </c>
      <c r="D32" s="39"/>
      <c r="E32" s="39"/>
      <c r="F32" s="19" t="s">
        <v>9</v>
      </c>
      <c r="G32" s="39"/>
      <c r="H32" s="40"/>
      <c r="I32" s="39"/>
      <c r="J32" s="12"/>
    </row>
    <row r="33" spans="1:10" ht="47.25" customHeight="1">
      <c r="A33" s="4"/>
      <c r="B33" s="4"/>
      <c r="C33" s="5"/>
      <c r="D33" s="5"/>
      <c r="E33" s="5"/>
      <c r="F33" s="5"/>
      <c r="G33" s="45"/>
      <c r="H33" s="5"/>
      <c r="I33" s="45"/>
      <c r="J33" s="12"/>
    </row>
    <row r="34" spans="1:10" s="37" customFormat="1" ht="18.75" customHeight="1">
      <c r="A34" s="30"/>
      <c r="B34" s="30"/>
      <c r="C34" s="31"/>
      <c r="D34" s="25"/>
      <c r="E34" s="25"/>
      <c r="F34" s="31"/>
      <c r="G34" s="32"/>
      <c r="H34" s="25"/>
      <c r="I34" s="32"/>
      <c r="J34" s="38"/>
    </row>
    <row r="35" spans="1:10" ht="12.75" customHeight="1">
      <c r="A35" s="4"/>
      <c r="B35" s="4"/>
      <c r="C35" s="5"/>
      <c r="D35" s="209" t="s">
        <v>2</v>
      </c>
      <c r="E35" s="209"/>
      <c r="F35" s="5"/>
      <c r="G35" s="45"/>
      <c r="H35" s="13" t="s">
        <v>3</v>
      </c>
      <c r="I35" s="45"/>
      <c r="J35" s="12"/>
    </row>
    <row r="36" spans="1:10" ht="13.5" customHeight="1" thickBot="1">
      <c r="A36" s="14"/>
      <c r="B36" s="14"/>
      <c r="C36" s="15"/>
      <c r="D36" s="15"/>
      <c r="E36" s="15"/>
      <c r="F36" s="15"/>
      <c r="G36" s="16"/>
      <c r="H36" s="15"/>
      <c r="I36" s="16"/>
      <c r="J36" s="17"/>
    </row>
    <row r="37" spans="2:10" ht="27" customHeight="1" hidden="1">
      <c r="B37" s="77" t="s">
        <v>15</v>
      </c>
      <c r="C37" s="3"/>
      <c r="D37" s="3"/>
      <c r="E37" s="3"/>
      <c r="F37" s="112"/>
      <c r="G37" s="112"/>
      <c r="H37" s="112"/>
      <c r="I37" s="112"/>
      <c r="J37" s="3"/>
    </row>
    <row r="38" spans="1:10" ht="25.5" customHeight="1" hidden="1">
      <c r="A38" s="104" t="s">
        <v>37</v>
      </c>
      <c r="B38" s="106" t="s">
        <v>16</v>
      </c>
      <c r="C38" s="107" t="s">
        <v>5</v>
      </c>
      <c r="D38" s="108"/>
      <c r="E38" s="108"/>
      <c r="F38" s="113" t="str">
        <f>B23</f>
        <v>Základ pro sníženou DPH</v>
      </c>
      <c r="G38" s="113" t="str">
        <f>B25</f>
        <v>Základ pro základní DPH</v>
      </c>
      <c r="H38" s="114" t="s">
        <v>17</v>
      </c>
      <c r="I38" s="114" t="s">
        <v>1</v>
      </c>
      <c r="J38" s="109" t="s">
        <v>0</v>
      </c>
    </row>
    <row r="39" spans="1:10" ht="25.5" customHeight="1" hidden="1">
      <c r="A39" s="104">
        <v>1</v>
      </c>
      <c r="B39" s="110"/>
      <c r="C39" s="222"/>
      <c r="D39" s="223"/>
      <c r="E39" s="223"/>
      <c r="F39" s="115">
        <f>' Pol'!AB165</f>
        <v>0</v>
      </c>
      <c r="G39" s="116">
        <f>' Pol'!AC165</f>
        <v>0</v>
      </c>
      <c r="H39" s="117">
        <f>(F39*SazbaDPH1/100)+(G39*SazbaDPH2/100)</f>
        <v>0</v>
      </c>
      <c r="I39" s="117">
        <f>F39+G39+H39</f>
        <v>0</v>
      </c>
      <c r="J39" s="111">
        <f>IF(CenaCelkemVypocet=0,"",I39/CenaCelkemVypocet*100)</f>
      </c>
    </row>
    <row r="40" spans="1:10" ht="25.5" customHeight="1" hidden="1">
      <c r="A40" s="104"/>
      <c r="B40" s="224" t="s">
        <v>51</v>
      </c>
      <c r="C40" s="225"/>
      <c r="D40" s="225"/>
      <c r="E40" s="226"/>
      <c r="F40" s="118">
        <f>SUMIF(A39:A39,"=1",F39:F39)</f>
        <v>0</v>
      </c>
      <c r="G40" s="119">
        <f>SUMIF(A39:A39,"=1",G39:G39)</f>
        <v>0</v>
      </c>
      <c r="H40" s="119">
        <f>SUMIF(A39:A39,"=1",H39:H39)</f>
        <v>0</v>
      </c>
      <c r="I40" s="119">
        <f>SUMIF(A39:A39,"=1",I39:I39)</f>
        <v>0</v>
      </c>
      <c r="J40" s="105">
        <f>SUMIF(A39:A39,"=1",J39:J39)</f>
        <v>0</v>
      </c>
    </row>
    <row r="44" ht="15">
      <c r="B44" s="127" t="s">
        <v>53</v>
      </c>
    </row>
    <row r="46" spans="1:10" ht="25.5" customHeight="1">
      <c r="A46" s="128"/>
      <c r="B46" s="132" t="s">
        <v>16</v>
      </c>
      <c r="C46" s="132" t="s">
        <v>5</v>
      </c>
      <c r="D46" s="133"/>
      <c r="E46" s="133"/>
      <c r="F46" s="136" t="s">
        <v>54</v>
      </c>
      <c r="G46" s="136"/>
      <c r="H46" s="136"/>
      <c r="I46" s="227" t="s">
        <v>28</v>
      </c>
      <c r="J46" s="227"/>
    </row>
    <row r="47" spans="1:10" ht="25.5" customHeight="1">
      <c r="A47" s="129"/>
      <c r="B47" s="137" t="s">
        <v>55</v>
      </c>
      <c r="C47" s="229" t="s">
        <v>56</v>
      </c>
      <c r="D47" s="230"/>
      <c r="E47" s="230"/>
      <c r="F47" s="139" t="s">
        <v>23</v>
      </c>
      <c r="G47" s="140"/>
      <c r="H47" s="140"/>
      <c r="I47" s="228">
        <f>' Pol'!F8</f>
        <v>0</v>
      </c>
      <c r="J47" s="228"/>
    </row>
    <row r="48" spans="1:10" ht="25.5" customHeight="1">
      <c r="A48" s="129"/>
      <c r="B48" s="131" t="s">
        <v>57</v>
      </c>
      <c r="C48" s="232" t="s">
        <v>58</v>
      </c>
      <c r="D48" s="233"/>
      <c r="E48" s="233"/>
      <c r="F48" s="141" t="s">
        <v>23</v>
      </c>
      <c r="G48" s="142"/>
      <c r="H48" s="142"/>
      <c r="I48" s="231">
        <f>' Pol'!F12</f>
        <v>0</v>
      </c>
      <c r="J48" s="231"/>
    </row>
    <row r="49" spans="1:10" ht="25.5" customHeight="1">
      <c r="A49" s="129"/>
      <c r="B49" s="131" t="s">
        <v>59</v>
      </c>
      <c r="C49" s="232" t="s">
        <v>60</v>
      </c>
      <c r="D49" s="233"/>
      <c r="E49" s="233"/>
      <c r="F49" s="141" t="s">
        <v>23</v>
      </c>
      <c r="G49" s="142"/>
      <c r="H49" s="142"/>
      <c r="I49" s="231">
        <f>' Pol'!F23</f>
        <v>0</v>
      </c>
      <c r="J49" s="231"/>
    </row>
    <row r="50" spans="1:10" ht="25.5" customHeight="1">
      <c r="A50" s="129"/>
      <c r="B50" s="131" t="s">
        <v>61</v>
      </c>
      <c r="C50" s="232" t="s">
        <v>62</v>
      </c>
      <c r="D50" s="233"/>
      <c r="E50" s="233"/>
      <c r="F50" s="141" t="s">
        <v>23</v>
      </c>
      <c r="G50" s="142"/>
      <c r="H50" s="142"/>
      <c r="I50" s="231">
        <f>' Pol'!F25</f>
        <v>0</v>
      </c>
      <c r="J50" s="231"/>
    </row>
    <row r="51" spans="1:10" ht="25.5" customHeight="1">
      <c r="A51" s="129"/>
      <c r="B51" s="131" t="s">
        <v>63</v>
      </c>
      <c r="C51" s="232" t="s">
        <v>64</v>
      </c>
      <c r="D51" s="233"/>
      <c r="E51" s="233"/>
      <c r="F51" s="141" t="s">
        <v>23</v>
      </c>
      <c r="G51" s="142"/>
      <c r="H51" s="142"/>
      <c r="I51" s="231">
        <f>' Pol'!F29</f>
        <v>0</v>
      </c>
      <c r="J51" s="231"/>
    </row>
    <row r="52" spans="1:10" ht="25.5" customHeight="1">
      <c r="A52" s="129"/>
      <c r="B52" s="131" t="s">
        <v>65</v>
      </c>
      <c r="C52" s="232" t="s">
        <v>66</v>
      </c>
      <c r="D52" s="233"/>
      <c r="E52" s="233"/>
      <c r="F52" s="141" t="s">
        <v>23</v>
      </c>
      <c r="G52" s="142"/>
      <c r="H52" s="142"/>
      <c r="I52" s="231">
        <f>' Pol'!F31</f>
        <v>0</v>
      </c>
      <c r="J52" s="231"/>
    </row>
    <row r="53" spans="1:10" ht="25.5" customHeight="1">
      <c r="A53" s="129"/>
      <c r="B53" s="131" t="s">
        <v>67</v>
      </c>
      <c r="C53" s="232" t="s">
        <v>68</v>
      </c>
      <c r="D53" s="233"/>
      <c r="E53" s="233"/>
      <c r="F53" s="141" t="s">
        <v>23</v>
      </c>
      <c r="G53" s="142"/>
      <c r="H53" s="142"/>
      <c r="I53" s="231">
        <f>' Pol'!F33</f>
        <v>0</v>
      </c>
      <c r="J53" s="231"/>
    </row>
    <row r="54" spans="1:10" ht="25.5" customHeight="1">
      <c r="A54" s="129"/>
      <c r="B54" s="131" t="s">
        <v>69</v>
      </c>
      <c r="C54" s="232" t="s">
        <v>70</v>
      </c>
      <c r="D54" s="233"/>
      <c r="E54" s="233"/>
      <c r="F54" s="141" t="s">
        <v>23</v>
      </c>
      <c r="G54" s="142"/>
      <c r="H54" s="142"/>
      <c r="I54" s="231">
        <f>' Pol'!F41</f>
        <v>0</v>
      </c>
      <c r="J54" s="231"/>
    </row>
    <row r="55" spans="1:10" ht="25.5" customHeight="1">
      <c r="A55" s="129"/>
      <c r="B55" s="131" t="s">
        <v>71</v>
      </c>
      <c r="C55" s="232" t="s">
        <v>72</v>
      </c>
      <c r="D55" s="233"/>
      <c r="E55" s="233"/>
      <c r="F55" s="141" t="s">
        <v>23</v>
      </c>
      <c r="G55" s="142"/>
      <c r="H55" s="142"/>
      <c r="I55" s="231">
        <f>' Pol'!F50</f>
        <v>0</v>
      </c>
      <c r="J55" s="231"/>
    </row>
    <row r="56" spans="1:10" ht="25.5" customHeight="1">
      <c r="A56" s="129"/>
      <c r="B56" s="131" t="s">
        <v>73</v>
      </c>
      <c r="C56" s="232" t="s">
        <v>74</v>
      </c>
      <c r="D56" s="233"/>
      <c r="E56" s="233"/>
      <c r="F56" s="141" t="s">
        <v>24</v>
      </c>
      <c r="G56" s="142"/>
      <c r="H56" s="142"/>
      <c r="I56" s="231">
        <f>' Pol'!F62</f>
        <v>0</v>
      </c>
      <c r="J56" s="231"/>
    </row>
    <row r="57" spans="1:10" ht="25.5" customHeight="1">
      <c r="A57" s="129"/>
      <c r="B57" s="131" t="s">
        <v>75</v>
      </c>
      <c r="C57" s="232" t="s">
        <v>76</v>
      </c>
      <c r="D57" s="233"/>
      <c r="E57" s="233"/>
      <c r="F57" s="141" t="s">
        <v>24</v>
      </c>
      <c r="G57" s="142"/>
      <c r="H57" s="142"/>
      <c r="I57" s="231">
        <f>' Pol'!F67</f>
        <v>0</v>
      </c>
      <c r="J57" s="231"/>
    </row>
    <row r="58" spans="1:10" ht="25.5" customHeight="1">
      <c r="A58" s="129"/>
      <c r="B58" s="131" t="s">
        <v>77</v>
      </c>
      <c r="C58" s="232" t="s">
        <v>78</v>
      </c>
      <c r="D58" s="233"/>
      <c r="E58" s="233"/>
      <c r="F58" s="141" t="s">
        <v>24</v>
      </c>
      <c r="G58" s="142"/>
      <c r="H58" s="142"/>
      <c r="I58" s="231">
        <f>' Pol'!F83</f>
        <v>0</v>
      </c>
      <c r="J58" s="231"/>
    </row>
    <row r="59" spans="1:10" ht="25.5" customHeight="1">
      <c r="A59" s="129"/>
      <c r="B59" s="131" t="s">
        <v>79</v>
      </c>
      <c r="C59" s="232" t="s">
        <v>80</v>
      </c>
      <c r="D59" s="233"/>
      <c r="E59" s="233"/>
      <c r="F59" s="141" t="s">
        <v>24</v>
      </c>
      <c r="G59" s="142"/>
      <c r="H59" s="142"/>
      <c r="I59" s="231">
        <f>' Pol'!F107</f>
        <v>0</v>
      </c>
      <c r="J59" s="231"/>
    </row>
    <row r="60" spans="1:10" ht="25.5" customHeight="1">
      <c r="A60" s="129"/>
      <c r="B60" s="131" t="s">
        <v>81</v>
      </c>
      <c r="C60" s="232" t="s">
        <v>82</v>
      </c>
      <c r="D60" s="233"/>
      <c r="E60" s="233"/>
      <c r="F60" s="141" t="s">
        <v>24</v>
      </c>
      <c r="G60" s="142"/>
      <c r="H60" s="142"/>
      <c r="I60" s="231">
        <f>' Pol'!F132</f>
        <v>0</v>
      </c>
      <c r="J60" s="231"/>
    </row>
    <row r="61" spans="1:10" ht="25.5" customHeight="1">
      <c r="A61" s="129"/>
      <c r="B61" s="131" t="s">
        <v>83</v>
      </c>
      <c r="C61" s="232" t="s">
        <v>84</v>
      </c>
      <c r="D61" s="233"/>
      <c r="E61" s="233"/>
      <c r="F61" s="141" t="s">
        <v>24</v>
      </c>
      <c r="G61" s="142"/>
      <c r="H61" s="142"/>
      <c r="I61" s="231">
        <f>' Pol'!F136</f>
        <v>0</v>
      </c>
      <c r="J61" s="231"/>
    </row>
    <row r="62" spans="1:10" ht="25.5" customHeight="1">
      <c r="A62" s="129"/>
      <c r="B62" s="131" t="s">
        <v>85</v>
      </c>
      <c r="C62" s="232" t="s">
        <v>86</v>
      </c>
      <c r="D62" s="233"/>
      <c r="E62" s="233"/>
      <c r="F62" s="141" t="s">
        <v>24</v>
      </c>
      <c r="G62" s="142"/>
      <c r="H62" s="142"/>
      <c r="I62" s="231">
        <f>' Pol'!F143</f>
        <v>0</v>
      </c>
      <c r="J62" s="231"/>
    </row>
    <row r="63" spans="1:10" ht="25.5" customHeight="1">
      <c r="A63" s="129"/>
      <c r="B63" s="131" t="s">
        <v>87</v>
      </c>
      <c r="C63" s="232" t="s">
        <v>88</v>
      </c>
      <c r="D63" s="233"/>
      <c r="E63" s="233"/>
      <c r="F63" s="141" t="s">
        <v>24</v>
      </c>
      <c r="G63" s="142"/>
      <c r="H63" s="142"/>
      <c r="I63" s="231">
        <f>' Pol'!F145</f>
        <v>0</v>
      </c>
      <c r="J63" s="231"/>
    </row>
    <row r="64" spans="1:10" ht="25.5" customHeight="1">
      <c r="A64" s="129"/>
      <c r="B64" s="131" t="s">
        <v>89</v>
      </c>
      <c r="C64" s="232" t="s">
        <v>90</v>
      </c>
      <c r="D64" s="233"/>
      <c r="E64" s="233"/>
      <c r="F64" s="141" t="s">
        <v>24</v>
      </c>
      <c r="G64" s="142"/>
      <c r="H64" s="142"/>
      <c r="I64" s="231">
        <f>' Pol'!F150</f>
        <v>0</v>
      </c>
      <c r="J64" s="231"/>
    </row>
    <row r="65" spans="1:10" ht="25.5" customHeight="1">
      <c r="A65" s="129"/>
      <c r="B65" s="131" t="s">
        <v>91</v>
      </c>
      <c r="C65" s="232" t="s">
        <v>92</v>
      </c>
      <c r="D65" s="233"/>
      <c r="E65" s="233"/>
      <c r="F65" s="141" t="s">
        <v>24</v>
      </c>
      <c r="G65" s="142"/>
      <c r="H65" s="142"/>
      <c r="I65" s="231">
        <f>' Pol'!F154</f>
        <v>0</v>
      </c>
      <c r="J65" s="231"/>
    </row>
    <row r="66" spans="1:10" ht="25.5" customHeight="1">
      <c r="A66" s="129"/>
      <c r="B66" s="131" t="s">
        <v>93</v>
      </c>
      <c r="C66" s="232" t="s">
        <v>94</v>
      </c>
      <c r="D66" s="233"/>
      <c r="E66" s="233"/>
      <c r="F66" s="141" t="s">
        <v>24</v>
      </c>
      <c r="G66" s="142"/>
      <c r="H66" s="142"/>
      <c r="I66" s="231">
        <f>' Pol'!F158</f>
        <v>0</v>
      </c>
      <c r="J66" s="231"/>
    </row>
    <row r="67" spans="1:10" ht="25.5" customHeight="1">
      <c r="A67" s="129"/>
      <c r="B67" s="138" t="s">
        <v>95</v>
      </c>
      <c r="C67" s="235" t="s">
        <v>96</v>
      </c>
      <c r="D67" s="236"/>
      <c r="E67" s="236"/>
      <c r="F67" s="143" t="s">
        <v>25</v>
      </c>
      <c r="G67" s="144"/>
      <c r="H67" s="144"/>
      <c r="I67" s="234">
        <f>' Pol'!F162</f>
        <v>0</v>
      </c>
      <c r="J67" s="234"/>
    </row>
    <row r="68" spans="1:10" ht="25.5" customHeight="1">
      <c r="A68" s="130"/>
      <c r="B68" s="134" t="s">
        <v>1</v>
      </c>
      <c r="C68" s="134"/>
      <c r="D68" s="135"/>
      <c r="E68" s="135"/>
      <c r="F68" s="145"/>
      <c r="G68" s="146"/>
      <c r="H68" s="146"/>
      <c r="I68" s="237">
        <f>SUM(I47:I67)</f>
        <v>0</v>
      </c>
      <c r="J68" s="237"/>
    </row>
    <row r="69" spans="6:10" ht="12.75">
      <c r="F69" s="147"/>
      <c r="G69" s="103"/>
      <c r="H69" s="147"/>
      <c r="I69" s="103"/>
      <c r="J69" s="103"/>
    </row>
    <row r="70" spans="6:10" ht="12.75">
      <c r="F70" s="147"/>
      <c r="G70" s="103"/>
      <c r="H70" s="147"/>
      <c r="I70" s="103"/>
      <c r="J70" s="103"/>
    </row>
    <row r="71" spans="6:10" ht="12.75">
      <c r="F71" s="147"/>
      <c r="G71" s="103"/>
      <c r="H71" s="147"/>
      <c r="I71" s="103"/>
      <c r="J71" s="103"/>
    </row>
  </sheetData>
  <sheetProtection/>
  <mergeCells count="79">
    <mergeCell ref="I68:J68"/>
    <mergeCell ref="I64:J64"/>
    <mergeCell ref="C64:E64"/>
    <mergeCell ref="I65:J65"/>
    <mergeCell ref="C65:E65"/>
    <mergeCell ref="I66:J66"/>
    <mergeCell ref="C66:E66"/>
    <mergeCell ref="I63:J63"/>
    <mergeCell ref="C63:E63"/>
    <mergeCell ref="I67:J67"/>
    <mergeCell ref="C67:E67"/>
    <mergeCell ref="I61:J61"/>
    <mergeCell ref="C61:E61"/>
    <mergeCell ref="I62:J62"/>
    <mergeCell ref="C62:E62"/>
    <mergeCell ref="I59:J59"/>
    <mergeCell ref="C59:E59"/>
    <mergeCell ref="I60:J60"/>
    <mergeCell ref="C60:E60"/>
    <mergeCell ref="I57:J57"/>
    <mergeCell ref="C57:E57"/>
    <mergeCell ref="I58:J58"/>
    <mergeCell ref="C58:E58"/>
    <mergeCell ref="I55:J55"/>
    <mergeCell ref="C55:E55"/>
    <mergeCell ref="I56:J56"/>
    <mergeCell ref="C56:E56"/>
    <mergeCell ref="I53:J53"/>
    <mergeCell ref="C53:E53"/>
    <mergeCell ref="I54:J54"/>
    <mergeCell ref="C54:E54"/>
    <mergeCell ref="I52:J52"/>
    <mergeCell ref="C52:E52"/>
    <mergeCell ref="I49:J49"/>
    <mergeCell ref="C49:E49"/>
    <mergeCell ref="I50:J50"/>
    <mergeCell ref="C50:E50"/>
    <mergeCell ref="I47:J47"/>
    <mergeCell ref="C47:E47"/>
    <mergeCell ref="I48:J48"/>
    <mergeCell ref="C48:E48"/>
    <mergeCell ref="I51:J51"/>
    <mergeCell ref="C51:E51"/>
    <mergeCell ref="I17:J17"/>
    <mergeCell ref="I18:J18"/>
    <mergeCell ref="E18:F18"/>
    <mergeCell ref="C39:E39"/>
    <mergeCell ref="B40:E40"/>
    <mergeCell ref="I46:J46"/>
    <mergeCell ref="D35:E35"/>
    <mergeCell ref="B1:J1"/>
    <mergeCell ref="G26:I26"/>
    <mergeCell ref="G27:I27"/>
    <mergeCell ref="E15:F15"/>
    <mergeCell ref="D11:G11"/>
    <mergeCell ref="G15:H15"/>
    <mergeCell ref="I15:J15"/>
    <mergeCell ref="D12:G12"/>
    <mergeCell ref="D13:G13"/>
    <mergeCell ref="E21:F21"/>
    <mergeCell ref="G21:H21"/>
    <mergeCell ref="G28:I28"/>
    <mergeCell ref="E16:F16"/>
    <mergeCell ref="G19:H19"/>
    <mergeCell ref="G20:H20"/>
    <mergeCell ref="G23:I23"/>
    <mergeCell ref="E19:F19"/>
    <mergeCell ref="E20:F20"/>
    <mergeCell ref="E17:F17"/>
    <mergeCell ref="I20:J20"/>
    <mergeCell ref="G29:I29"/>
    <mergeCell ref="G25:I25"/>
    <mergeCell ref="I16:J16"/>
    <mergeCell ref="I19:J19"/>
    <mergeCell ref="I21:J21"/>
    <mergeCell ref="G24:I24"/>
    <mergeCell ref="G16:H16"/>
    <mergeCell ref="G17:H17"/>
    <mergeCell ref="G18:H18"/>
  </mergeCells>
  <printOptions/>
  <pageMargins left="0.3937007874015748" right="0.1968503937007874" top="0.5905511811023623" bottom="0.3937007874015748" header="0" footer="0.1968503937007874"/>
  <pageSetup fitToHeight="9999" horizontalDpi="300" verticalDpi="300" orientation="portrait" paperSize="9" r:id="rId3"/>
  <headerFooter alignWithMargins="0">
    <oddFooter>&amp;L&amp;9Zpracováno programem &amp;"Arial CE,Tučné"RTS Stavitel +,  © RTS, a.s.&amp;R&amp;9Stránka &amp;P z &amp;N</oddFooter>
  </headerFooter>
  <rowBreaks count="1" manualBreakCount="1">
    <brk id="36" max="9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9966"/>
  </sheetPr>
  <dimension ref="A1:G5"/>
  <sheetViews>
    <sheetView zoomScalePageLayoutView="0" workbookViewId="0" topLeftCell="A1">
      <selection activeCell="A5" sqref="A5:IV5"/>
    </sheetView>
  </sheetViews>
  <sheetFormatPr defaultColWidth="9.125" defaultRowHeight="12.75"/>
  <cols>
    <col min="1" max="1" width="4.375" style="6" customWidth="1"/>
    <col min="2" max="2" width="14.50390625" style="6" customWidth="1"/>
    <col min="3" max="3" width="38.375" style="10" customWidth="1"/>
    <col min="4" max="4" width="4.50390625" style="6" customWidth="1"/>
    <col min="5" max="5" width="10.50390625" style="6" customWidth="1"/>
    <col min="6" max="6" width="9.875" style="6" customWidth="1"/>
    <col min="7" max="7" width="12.625" style="6" customWidth="1"/>
    <col min="8" max="16384" width="9.125" style="6" customWidth="1"/>
  </cols>
  <sheetData>
    <row r="1" spans="1:7" ht="15">
      <c r="A1" s="238" t="s">
        <v>6</v>
      </c>
      <c r="B1" s="238"/>
      <c r="C1" s="239"/>
      <c r="D1" s="238"/>
      <c r="E1" s="238"/>
      <c r="F1" s="238"/>
      <c r="G1" s="238"/>
    </row>
    <row r="2" spans="1:7" ht="24.75" customHeight="1">
      <c r="A2" s="79" t="s">
        <v>41</v>
      </c>
      <c r="B2" s="78"/>
      <c r="C2" s="240"/>
      <c r="D2" s="240"/>
      <c r="E2" s="240"/>
      <c r="F2" s="240"/>
      <c r="G2" s="241"/>
    </row>
    <row r="3" spans="1:7" ht="24.75" customHeight="1" hidden="1">
      <c r="A3" s="79" t="s">
        <v>7</v>
      </c>
      <c r="B3" s="78"/>
      <c r="C3" s="240"/>
      <c r="D3" s="240"/>
      <c r="E3" s="240"/>
      <c r="F3" s="240"/>
      <c r="G3" s="241"/>
    </row>
    <row r="4" spans="1:7" ht="24.75" customHeight="1" hidden="1">
      <c r="A4" s="79" t="s">
        <v>8</v>
      </c>
      <c r="B4" s="78"/>
      <c r="C4" s="240"/>
      <c r="D4" s="240"/>
      <c r="E4" s="240"/>
      <c r="F4" s="240"/>
      <c r="G4" s="241"/>
    </row>
    <row r="5" spans="2:4" ht="12.75" hidden="1">
      <c r="B5" s="7"/>
      <c r="C5" s="8"/>
      <c r="D5" s="9"/>
    </row>
  </sheetData>
  <sheetProtection/>
  <mergeCells count="4">
    <mergeCell ref="A1:G1"/>
    <mergeCell ref="C2:G2"/>
    <mergeCell ref="C3:G3"/>
    <mergeCell ref="C4:G4"/>
  </mergeCells>
  <printOptions/>
  <pageMargins left="0.5905511811023623" right="0.3937007874015748" top="0.5905511811023623" bottom="0.984251968503937" header="0.1968503937007874" footer="0.5118110236220472"/>
  <pageSetup horizontalDpi="600" verticalDpi="600" orientation="portrait" paperSize="9" r:id="rId1"/>
  <headerFooter alignWithMargins="0">
    <oddFooter>&amp;L&amp;9Zpracováno programem &amp;"Arial CE,Tučné"RTS Stavitel +,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BG4995"/>
  <sheetViews>
    <sheetView zoomScalePageLayoutView="0" workbookViewId="0" topLeftCell="A1">
      <selection activeCell="E17" sqref="E17"/>
    </sheetView>
  </sheetViews>
  <sheetFormatPr defaultColWidth="9.00390625" defaultRowHeight="12.75" outlineLevelRow="1"/>
  <cols>
    <col min="1" max="1" width="4.375" style="0" customWidth="1"/>
    <col min="2" max="2" width="38.375" style="102" customWidth="1"/>
    <col min="3" max="3" width="4.50390625" style="0" customWidth="1"/>
    <col min="4" max="4" width="10.50390625" style="0" customWidth="1"/>
    <col min="5" max="5" width="9.875" style="0" customWidth="1"/>
    <col min="6" max="6" width="12.625" style="0" customWidth="1"/>
    <col min="7" max="20" width="0" style="0" hidden="1" customWidth="1"/>
    <col min="28" max="38" width="0" style="0" hidden="1" customWidth="1"/>
  </cols>
  <sheetData>
    <row r="1" spans="1:30" ht="15.75" customHeight="1">
      <c r="A1" s="242" t="s">
        <v>276</v>
      </c>
      <c r="B1" s="242"/>
      <c r="C1" s="242"/>
      <c r="D1" s="242"/>
      <c r="E1" s="242"/>
      <c r="F1" s="242"/>
      <c r="AD1" t="s">
        <v>100</v>
      </c>
    </row>
    <row r="2" spans="1:30" ht="24.75" customHeight="1">
      <c r="A2" s="151" t="s">
        <v>99</v>
      </c>
      <c r="B2" s="243" t="s">
        <v>275</v>
      </c>
      <c r="C2" s="244"/>
      <c r="D2" s="244"/>
      <c r="E2" s="244"/>
      <c r="F2" s="245"/>
      <c r="AD2" t="s">
        <v>101</v>
      </c>
    </row>
    <row r="3" spans="1:30" ht="24.75" customHeight="1" hidden="1">
      <c r="A3" s="151" t="s">
        <v>7</v>
      </c>
      <c r="B3" s="244"/>
      <c r="C3" s="244"/>
      <c r="D3" s="244"/>
      <c r="E3" s="244"/>
      <c r="F3" s="245"/>
      <c r="AD3" t="s">
        <v>102</v>
      </c>
    </row>
    <row r="4" spans="1:30" ht="24.75" customHeight="1" hidden="1">
      <c r="A4" s="151" t="s">
        <v>8</v>
      </c>
      <c r="B4" s="243"/>
      <c r="C4" s="244"/>
      <c r="D4" s="244"/>
      <c r="E4" s="244"/>
      <c r="F4" s="245"/>
      <c r="AD4" t="s">
        <v>103</v>
      </c>
    </row>
    <row r="5" spans="1:30" ht="12.75" hidden="1">
      <c r="A5" s="152" t="s">
        <v>104</v>
      </c>
      <c r="B5" s="153"/>
      <c r="C5" s="154"/>
      <c r="D5" s="155"/>
      <c r="E5" s="155"/>
      <c r="F5" s="156"/>
      <c r="AD5" t="s">
        <v>105</v>
      </c>
    </row>
    <row r="6" ht="12.75">
      <c r="C6" s="150"/>
    </row>
    <row r="7" spans="1:20" ht="39">
      <c r="A7" s="160" t="s">
        <v>106</v>
      </c>
      <c r="B7" s="161" t="s">
        <v>107</v>
      </c>
      <c r="C7" s="173" t="s">
        <v>108</v>
      </c>
      <c r="D7" s="160" t="s">
        <v>109</v>
      </c>
      <c r="E7" s="195" t="s">
        <v>273</v>
      </c>
      <c r="F7" s="162" t="s">
        <v>274</v>
      </c>
      <c r="G7" s="162" t="s">
        <v>29</v>
      </c>
      <c r="H7" s="162" t="s">
        <v>110</v>
      </c>
      <c r="I7" s="162" t="s">
        <v>30</v>
      </c>
      <c r="J7" s="162" t="s">
        <v>111</v>
      </c>
      <c r="K7" s="162" t="s">
        <v>112</v>
      </c>
      <c r="L7" s="162" t="s">
        <v>113</v>
      </c>
      <c r="M7" s="162" t="s">
        <v>114</v>
      </c>
      <c r="N7" s="162" t="s">
        <v>115</v>
      </c>
      <c r="O7" s="162" t="s">
        <v>116</v>
      </c>
      <c r="P7" s="162" t="s">
        <v>117</v>
      </c>
      <c r="Q7" s="162" t="s">
        <v>118</v>
      </c>
      <c r="R7" s="162" t="s">
        <v>119</v>
      </c>
      <c r="S7" s="162" t="s">
        <v>120</v>
      </c>
      <c r="T7" s="162" t="s">
        <v>121</v>
      </c>
    </row>
    <row r="8" spans="1:30" ht="12.75">
      <c r="A8" s="174" t="s">
        <v>122</v>
      </c>
      <c r="B8" s="175" t="s">
        <v>56</v>
      </c>
      <c r="C8" s="176"/>
      <c r="D8" s="177"/>
      <c r="E8" s="167"/>
      <c r="F8" s="167">
        <f>SUMIF(AD9:AD11,"&lt;&gt;NOR",F9:F11)</f>
        <v>0</v>
      </c>
      <c r="G8" s="167"/>
      <c r="H8" s="167">
        <f>SUM(H9:H11)</f>
        <v>0</v>
      </c>
      <c r="I8" s="167"/>
      <c r="J8" s="167">
        <f>SUM(J9:J11)</f>
        <v>0</v>
      </c>
      <c r="K8" s="167"/>
      <c r="L8" s="167">
        <f>SUM(L9:L11)</f>
        <v>0</v>
      </c>
      <c r="M8" s="167"/>
      <c r="N8" s="167">
        <f>SUM(N9:N11)</f>
        <v>2.8899999999999997</v>
      </c>
      <c r="O8" s="167"/>
      <c r="P8" s="167">
        <f>SUM(P9:P11)</f>
        <v>0</v>
      </c>
      <c r="Q8" s="167"/>
      <c r="R8" s="167"/>
      <c r="S8" s="178"/>
      <c r="T8" s="167">
        <f>SUM(T9:T11)</f>
        <v>24.630000000000003</v>
      </c>
      <c r="AD8" t="s">
        <v>123</v>
      </c>
    </row>
    <row r="9" spans="1:59" ht="20.25" outlineLevel="1">
      <c r="A9" s="158">
        <v>1</v>
      </c>
      <c r="B9" s="189" t="s">
        <v>124</v>
      </c>
      <c r="C9" s="163" t="s">
        <v>125</v>
      </c>
      <c r="D9" s="165">
        <v>2</v>
      </c>
      <c r="E9" s="168"/>
      <c r="F9" s="169">
        <f>ROUND(D9*E9,2)</f>
        <v>0</v>
      </c>
      <c r="G9" s="168"/>
      <c r="H9" s="169">
        <f>ROUND(D9*G9,2)</f>
        <v>0</v>
      </c>
      <c r="I9" s="168"/>
      <c r="J9" s="169">
        <f>ROUND(D9*I9,2)</f>
        <v>0</v>
      </c>
      <c r="K9" s="169">
        <v>21</v>
      </c>
      <c r="L9" s="169">
        <f>F9*(1+K9/100)</f>
        <v>0</v>
      </c>
      <c r="M9" s="169">
        <v>0.08323</v>
      </c>
      <c r="N9" s="169">
        <f>ROUND(D9*M9,2)</f>
        <v>0.17</v>
      </c>
      <c r="O9" s="169">
        <v>0</v>
      </c>
      <c r="P9" s="169">
        <f>ROUND(D9*O9,2)</f>
        <v>0</v>
      </c>
      <c r="Q9" s="169"/>
      <c r="R9" s="169"/>
      <c r="S9" s="170">
        <v>0.301</v>
      </c>
      <c r="T9" s="169">
        <f>ROUND(D9*S9,2)</f>
        <v>0.6</v>
      </c>
      <c r="U9" s="157"/>
      <c r="V9" s="157"/>
      <c r="W9" s="157"/>
      <c r="X9" s="157"/>
      <c r="Y9" s="157"/>
      <c r="Z9" s="157"/>
      <c r="AA9" s="157"/>
      <c r="AB9" s="157"/>
      <c r="AC9" s="157"/>
      <c r="AD9" s="157" t="s">
        <v>126</v>
      </c>
      <c r="AE9" s="157"/>
      <c r="AF9" s="157"/>
      <c r="AG9" s="157"/>
      <c r="AH9" s="157"/>
      <c r="AI9" s="157"/>
      <c r="AJ9" s="157"/>
      <c r="AK9" s="157"/>
      <c r="AL9" s="157"/>
      <c r="AM9" s="157"/>
      <c r="AN9" s="157"/>
      <c r="AO9" s="157"/>
      <c r="AP9" s="157"/>
      <c r="AQ9" s="157"/>
      <c r="AR9" s="157"/>
      <c r="AS9" s="157"/>
      <c r="AT9" s="157"/>
      <c r="AU9" s="157"/>
      <c r="AV9" s="157"/>
      <c r="AW9" s="157"/>
      <c r="AX9" s="157"/>
      <c r="AY9" s="157"/>
      <c r="AZ9" s="157"/>
      <c r="BA9" s="157"/>
      <c r="BB9" s="157"/>
      <c r="BC9" s="157"/>
      <c r="BD9" s="157"/>
      <c r="BE9" s="157"/>
      <c r="BF9" s="157"/>
      <c r="BG9" s="157"/>
    </row>
    <row r="10" spans="1:59" ht="12.75" outlineLevel="1">
      <c r="A10" s="158">
        <v>2</v>
      </c>
      <c r="B10" s="189" t="s">
        <v>127</v>
      </c>
      <c r="C10" s="163" t="s">
        <v>128</v>
      </c>
      <c r="D10" s="165">
        <v>45</v>
      </c>
      <c r="E10" s="168"/>
      <c r="F10" s="169">
        <f>ROUND(D10*E10,2)</f>
        <v>0</v>
      </c>
      <c r="G10" s="168"/>
      <c r="H10" s="169">
        <f>ROUND(D10*G10,2)</f>
        <v>0</v>
      </c>
      <c r="I10" s="168"/>
      <c r="J10" s="169">
        <f>ROUND(D10*I10,2)</f>
        <v>0</v>
      </c>
      <c r="K10" s="169">
        <v>21</v>
      </c>
      <c r="L10" s="169">
        <f>F10*(1+K10/100)</f>
        <v>0</v>
      </c>
      <c r="M10" s="169">
        <v>0.03767</v>
      </c>
      <c r="N10" s="169">
        <f>ROUND(D10*M10,2)</f>
        <v>1.7</v>
      </c>
      <c r="O10" s="169">
        <v>0</v>
      </c>
      <c r="P10" s="169">
        <f>ROUND(D10*O10,2)</f>
        <v>0</v>
      </c>
      <c r="Q10" s="169"/>
      <c r="R10" s="169"/>
      <c r="S10" s="170">
        <v>0.41</v>
      </c>
      <c r="T10" s="169">
        <f>ROUND(D10*S10,2)</f>
        <v>18.45</v>
      </c>
      <c r="U10" s="157"/>
      <c r="V10" s="157"/>
      <c r="W10" s="157"/>
      <c r="X10" s="157"/>
      <c r="Y10" s="157"/>
      <c r="Z10" s="157"/>
      <c r="AA10" s="157"/>
      <c r="AB10" s="157"/>
      <c r="AC10" s="157"/>
      <c r="AD10" s="157" t="s">
        <v>126</v>
      </c>
      <c r="AE10" s="157"/>
      <c r="AF10" s="157"/>
      <c r="AG10" s="157"/>
      <c r="AH10" s="157"/>
      <c r="AI10" s="157"/>
      <c r="AJ10" s="157"/>
      <c r="AK10" s="157"/>
      <c r="AL10" s="157"/>
      <c r="AM10" s="157"/>
      <c r="AN10" s="157"/>
      <c r="AO10" s="157"/>
      <c r="AP10" s="157"/>
      <c r="AQ10" s="157"/>
      <c r="AR10" s="157"/>
      <c r="AS10" s="157"/>
      <c r="AT10" s="157"/>
      <c r="AU10" s="157"/>
      <c r="AV10" s="157"/>
      <c r="AW10" s="157"/>
      <c r="AX10" s="157"/>
      <c r="AY10" s="157"/>
      <c r="AZ10" s="157"/>
      <c r="BA10" s="157"/>
      <c r="BB10" s="157"/>
      <c r="BC10" s="157"/>
      <c r="BD10" s="157"/>
      <c r="BE10" s="157"/>
      <c r="BF10" s="157"/>
      <c r="BG10" s="157"/>
    </row>
    <row r="11" spans="1:59" ht="20.25" outlineLevel="1">
      <c r="A11" s="158">
        <v>3</v>
      </c>
      <c r="B11" s="189" t="s">
        <v>129</v>
      </c>
      <c r="C11" s="163" t="s">
        <v>128</v>
      </c>
      <c r="D11" s="165">
        <v>11.53</v>
      </c>
      <c r="E11" s="168"/>
      <c r="F11" s="169">
        <f>ROUND(D11*E11,2)</f>
        <v>0</v>
      </c>
      <c r="G11" s="168"/>
      <c r="H11" s="169">
        <f>ROUND(D11*G11,2)</f>
        <v>0</v>
      </c>
      <c r="I11" s="168"/>
      <c r="J11" s="169">
        <f>ROUND(D11*I11,2)</f>
        <v>0</v>
      </c>
      <c r="K11" s="169">
        <v>21</v>
      </c>
      <c r="L11" s="169">
        <f>F11*(1+K11/100)</f>
        <v>0</v>
      </c>
      <c r="M11" s="169">
        <v>0.08811</v>
      </c>
      <c r="N11" s="169">
        <f>ROUND(D11*M11,2)</f>
        <v>1.02</v>
      </c>
      <c r="O11" s="169">
        <v>0</v>
      </c>
      <c r="P11" s="169">
        <f>ROUND(D11*O11,2)</f>
        <v>0</v>
      </c>
      <c r="Q11" s="169"/>
      <c r="R11" s="169"/>
      <c r="S11" s="170">
        <v>0.484</v>
      </c>
      <c r="T11" s="169">
        <f>ROUND(D11*S11,2)</f>
        <v>5.58</v>
      </c>
      <c r="U11" s="157"/>
      <c r="V11" s="157"/>
      <c r="W11" s="157"/>
      <c r="X11" s="157"/>
      <c r="Y11" s="157"/>
      <c r="Z11" s="157"/>
      <c r="AA11" s="157"/>
      <c r="AB11" s="157"/>
      <c r="AC11" s="157"/>
      <c r="AD11" s="157" t="s">
        <v>126</v>
      </c>
      <c r="AE11" s="157"/>
      <c r="AF11" s="157"/>
      <c r="AG11" s="157"/>
      <c r="AH11" s="157"/>
      <c r="AI11" s="157"/>
      <c r="AJ11" s="157"/>
      <c r="AK11" s="157"/>
      <c r="AL11" s="157"/>
      <c r="AM11" s="157"/>
      <c r="AN11" s="157"/>
      <c r="AO11" s="157"/>
      <c r="AP11" s="157"/>
      <c r="AQ11" s="157"/>
      <c r="AR11" s="157"/>
      <c r="AS11" s="157"/>
      <c r="AT11" s="157"/>
      <c r="AU11" s="157"/>
      <c r="AV11" s="157"/>
      <c r="AW11" s="157"/>
      <c r="AX11" s="157"/>
      <c r="AY11" s="157"/>
      <c r="AZ11" s="157"/>
      <c r="BA11" s="157"/>
      <c r="BB11" s="157"/>
      <c r="BC11" s="157"/>
      <c r="BD11" s="157"/>
      <c r="BE11" s="157"/>
      <c r="BF11" s="157"/>
      <c r="BG11" s="157"/>
    </row>
    <row r="12" spans="1:30" ht="12.75">
      <c r="A12" s="159" t="s">
        <v>122</v>
      </c>
      <c r="B12" s="190" t="s">
        <v>58</v>
      </c>
      <c r="C12" s="164"/>
      <c r="D12" s="166"/>
      <c r="E12" s="171"/>
      <c r="F12" s="171">
        <f>SUMIF(AD13:AD22,"&lt;&gt;NOR",F13:F22)</f>
        <v>0</v>
      </c>
      <c r="G12" s="171"/>
      <c r="H12" s="171">
        <f>SUM(H13:H22)</f>
        <v>0</v>
      </c>
      <c r="I12" s="171"/>
      <c r="J12" s="171">
        <f>SUM(J13:J22)</f>
        <v>0</v>
      </c>
      <c r="K12" s="171"/>
      <c r="L12" s="171">
        <f>SUM(L13:L22)</f>
        <v>0</v>
      </c>
      <c r="M12" s="171"/>
      <c r="N12" s="171">
        <f>SUM(N13:N22)</f>
        <v>2.54</v>
      </c>
      <c r="O12" s="171"/>
      <c r="P12" s="171">
        <f>SUM(P13:P22)</f>
        <v>0</v>
      </c>
      <c r="Q12" s="171"/>
      <c r="R12" s="171"/>
      <c r="S12" s="172"/>
      <c r="T12" s="171">
        <f>SUM(T13:T22)</f>
        <v>45.17</v>
      </c>
      <c r="AD12" t="s">
        <v>123</v>
      </c>
    </row>
    <row r="13" spans="1:59" ht="20.25" outlineLevel="1">
      <c r="A13" s="158">
        <v>4</v>
      </c>
      <c r="B13" s="189" t="s">
        <v>130</v>
      </c>
      <c r="C13" s="163" t="s">
        <v>128</v>
      </c>
      <c r="D13" s="165">
        <v>2.56</v>
      </c>
      <c r="E13" s="168"/>
      <c r="F13" s="169">
        <f aca="true" t="shared" si="0" ref="F13:F22">ROUND(D13*E13,2)</f>
        <v>0</v>
      </c>
      <c r="G13" s="168"/>
      <c r="H13" s="169">
        <f aca="true" t="shared" si="1" ref="H13:H22">ROUND(D13*G13,2)</f>
        <v>0</v>
      </c>
      <c r="I13" s="168"/>
      <c r="J13" s="169">
        <f aca="true" t="shared" si="2" ref="J13:J22">ROUND(D13*I13,2)</f>
        <v>0</v>
      </c>
      <c r="K13" s="169">
        <v>21</v>
      </c>
      <c r="L13" s="169">
        <f aca="true" t="shared" si="3" ref="L13:L22">F13*(1+K13/100)</f>
        <v>0</v>
      </c>
      <c r="M13" s="169">
        <v>0.068</v>
      </c>
      <c r="N13" s="169">
        <f aca="true" t="shared" si="4" ref="N13:N22">ROUND(D13*M13,2)</f>
        <v>0.17</v>
      </c>
      <c r="O13" s="169">
        <v>0</v>
      </c>
      <c r="P13" s="169">
        <f aca="true" t="shared" si="5" ref="P13:P22">ROUND(D13*O13,2)</f>
        <v>0</v>
      </c>
      <c r="Q13" s="169"/>
      <c r="R13" s="169"/>
      <c r="S13" s="170">
        <v>0.81945</v>
      </c>
      <c r="T13" s="169">
        <f aca="true" t="shared" si="6" ref="T13:T22">ROUND(D13*S13,2)</f>
        <v>2.1</v>
      </c>
      <c r="U13" s="157"/>
      <c r="V13" s="157"/>
      <c r="W13" s="157"/>
      <c r="X13" s="157"/>
      <c r="Y13" s="157"/>
      <c r="Z13" s="157"/>
      <c r="AA13" s="157"/>
      <c r="AB13" s="157"/>
      <c r="AC13" s="157"/>
      <c r="AD13" s="157" t="s">
        <v>126</v>
      </c>
      <c r="AE13" s="157"/>
      <c r="AF13" s="157"/>
      <c r="AG13" s="157"/>
      <c r="AH13" s="157"/>
      <c r="AI13" s="157"/>
      <c r="AJ13" s="157"/>
      <c r="AK13" s="157"/>
      <c r="AL13" s="157"/>
      <c r="AM13" s="157"/>
      <c r="AN13" s="157"/>
      <c r="AO13" s="157"/>
      <c r="AP13" s="157"/>
      <c r="AQ13" s="157"/>
      <c r="AR13" s="157"/>
      <c r="AS13" s="157"/>
      <c r="AT13" s="157"/>
      <c r="AU13" s="157"/>
      <c r="AV13" s="157"/>
      <c r="AW13" s="157"/>
      <c r="AX13" s="157"/>
      <c r="AY13" s="157"/>
      <c r="AZ13" s="157"/>
      <c r="BA13" s="157"/>
      <c r="BB13" s="157"/>
      <c r="BC13" s="157"/>
      <c r="BD13" s="157"/>
      <c r="BE13" s="157"/>
      <c r="BF13" s="157"/>
      <c r="BG13" s="157"/>
    </row>
    <row r="14" spans="1:59" ht="12.75" outlineLevel="1">
      <c r="A14" s="158">
        <v>5</v>
      </c>
      <c r="B14" s="189" t="s">
        <v>131</v>
      </c>
      <c r="C14" s="163" t="s">
        <v>128</v>
      </c>
      <c r="D14" s="165">
        <v>4.5</v>
      </c>
      <c r="E14" s="168"/>
      <c r="F14" s="169">
        <f t="shared" si="0"/>
        <v>0</v>
      </c>
      <c r="G14" s="168"/>
      <c r="H14" s="169">
        <f t="shared" si="1"/>
        <v>0</v>
      </c>
      <c r="I14" s="168"/>
      <c r="J14" s="169">
        <f t="shared" si="2"/>
        <v>0</v>
      </c>
      <c r="K14" s="169">
        <v>21</v>
      </c>
      <c r="L14" s="169">
        <f t="shared" si="3"/>
        <v>0</v>
      </c>
      <c r="M14" s="169">
        <v>0.00791</v>
      </c>
      <c r="N14" s="169">
        <f t="shared" si="4"/>
        <v>0.04</v>
      </c>
      <c r="O14" s="169">
        <v>0</v>
      </c>
      <c r="P14" s="169">
        <f t="shared" si="5"/>
        <v>0</v>
      </c>
      <c r="Q14" s="169"/>
      <c r="R14" s="169"/>
      <c r="S14" s="170">
        <v>0.381</v>
      </c>
      <c r="T14" s="169">
        <f t="shared" si="6"/>
        <v>1.71</v>
      </c>
      <c r="U14" s="157"/>
      <c r="V14" s="157"/>
      <c r="W14" s="157"/>
      <c r="X14" s="157"/>
      <c r="Y14" s="157"/>
      <c r="Z14" s="157"/>
      <c r="AA14" s="157"/>
      <c r="AB14" s="157"/>
      <c r="AC14" s="157"/>
      <c r="AD14" s="157" t="s">
        <v>126</v>
      </c>
      <c r="AE14" s="157"/>
      <c r="AF14" s="157"/>
      <c r="AG14" s="157"/>
      <c r="AH14" s="157"/>
      <c r="AI14" s="157"/>
      <c r="AJ14" s="157"/>
      <c r="AK14" s="157"/>
      <c r="AL14" s="157"/>
      <c r="AM14" s="157"/>
      <c r="AN14" s="157"/>
      <c r="AO14" s="157"/>
      <c r="AP14" s="157"/>
      <c r="AQ14" s="157"/>
      <c r="AR14" s="157"/>
      <c r="AS14" s="157"/>
      <c r="AT14" s="157"/>
      <c r="AU14" s="157"/>
      <c r="AV14" s="157"/>
      <c r="AW14" s="157"/>
      <c r="AX14" s="157"/>
      <c r="AY14" s="157"/>
      <c r="AZ14" s="157"/>
      <c r="BA14" s="157"/>
      <c r="BB14" s="157"/>
      <c r="BC14" s="157"/>
      <c r="BD14" s="157"/>
      <c r="BE14" s="157"/>
      <c r="BF14" s="157"/>
      <c r="BG14" s="157"/>
    </row>
    <row r="15" spans="1:59" ht="12.75" outlineLevel="1">
      <c r="A15" s="158">
        <v>6</v>
      </c>
      <c r="B15" s="189" t="s">
        <v>132</v>
      </c>
      <c r="C15" s="163" t="s">
        <v>128</v>
      </c>
      <c r="D15" s="165">
        <v>25.5</v>
      </c>
      <c r="E15" s="168"/>
      <c r="F15" s="169">
        <f t="shared" si="0"/>
        <v>0</v>
      </c>
      <c r="G15" s="168"/>
      <c r="H15" s="169">
        <f t="shared" si="1"/>
        <v>0</v>
      </c>
      <c r="I15" s="168"/>
      <c r="J15" s="169">
        <f t="shared" si="2"/>
        <v>0</v>
      </c>
      <c r="K15" s="169">
        <v>21</v>
      </c>
      <c r="L15" s="169">
        <f t="shared" si="3"/>
        <v>0</v>
      </c>
      <c r="M15" s="169">
        <v>0.00014</v>
      </c>
      <c r="N15" s="169">
        <f t="shared" si="4"/>
        <v>0</v>
      </c>
      <c r="O15" s="169">
        <v>0</v>
      </c>
      <c r="P15" s="169">
        <f t="shared" si="5"/>
        <v>0</v>
      </c>
      <c r="Q15" s="169"/>
      <c r="R15" s="169"/>
      <c r="S15" s="170">
        <v>0</v>
      </c>
      <c r="T15" s="169">
        <f t="shared" si="6"/>
        <v>0</v>
      </c>
      <c r="U15" s="157"/>
      <c r="V15" s="157"/>
      <c r="W15" s="157"/>
      <c r="X15" s="157"/>
      <c r="Y15" s="157"/>
      <c r="Z15" s="157"/>
      <c r="AA15" s="157"/>
      <c r="AB15" s="157"/>
      <c r="AC15" s="157"/>
      <c r="AD15" s="157" t="s">
        <v>126</v>
      </c>
      <c r="AE15" s="157"/>
      <c r="AF15" s="157"/>
      <c r="AG15" s="157"/>
      <c r="AH15" s="157"/>
      <c r="AI15" s="157"/>
      <c r="AJ15" s="157"/>
      <c r="AK15" s="157"/>
      <c r="AL15" s="157"/>
      <c r="AM15" s="157"/>
      <c r="AN15" s="157"/>
      <c r="AO15" s="157"/>
      <c r="AP15" s="157"/>
      <c r="AQ15" s="157"/>
      <c r="AR15" s="157"/>
      <c r="AS15" s="157"/>
      <c r="AT15" s="157"/>
      <c r="AU15" s="157"/>
      <c r="AV15" s="157"/>
      <c r="AW15" s="157"/>
      <c r="AX15" s="157"/>
      <c r="AY15" s="157"/>
      <c r="AZ15" s="157"/>
      <c r="BA15" s="157"/>
      <c r="BB15" s="157"/>
      <c r="BC15" s="157"/>
      <c r="BD15" s="157"/>
      <c r="BE15" s="157"/>
      <c r="BF15" s="157"/>
      <c r="BG15" s="157"/>
    </row>
    <row r="16" spans="1:59" ht="12.75" outlineLevel="1">
      <c r="A16" s="158">
        <v>7</v>
      </c>
      <c r="B16" s="189" t="s">
        <v>133</v>
      </c>
      <c r="C16" s="163" t="s">
        <v>128</v>
      </c>
      <c r="D16" s="165">
        <v>3.64</v>
      </c>
      <c r="E16" s="168"/>
      <c r="F16" s="169">
        <f t="shared" si="0"/>
        <v>0</v>
      </c>
      <c r="G16" s="168"/>
      <c r="H16" s="169">
        <f t="shared" si="1"/>
        <v>0</v>
      </c>
      <c r="I16" s="168"/>
      <c r="J16" s="169">
        <f t="shared" si="2"/>
        <v>0</v>
      </c>
      <c r="K16" s="169">
        <v>21</v>
      </c>
      <c r="L16" s="169">
        <f t="shared" si="3"/>
        <v>0</v>
      </c>
      <c r="M16" s="169">
        <v>0</v>
      </c>
      <c r="N16" s="169">
        <f t="shared" si="4"/>
        <v>0</v>
      </c>
      <c r="O16" s="169">
        <v>0</v>
      </c>
      <c r="P16" s="169">
        <f t="shared" si="5"/>
        <v>0</v>
      </c>
      <c r="Q16" s="169"/>
      <c r="R16" s="169"/>
      <c r="S16" s="170">
        <v>0.152</v>
      </c>
      <c r="T16" s="169">
        <f t="shared" si="6"/>
        <v>0.55</v>
      </c>
      <c r="U16" s="157"/>
      <c r="V16" s="157"/>
      <c r="W16" s="157"/>
      <c r="X16" s="157"/>
      <c r="Y16" s="157"/>
      <c r="Z16" s="157"/>
      <c r="AA16" s="157"/>
      <c r="AB16" s="157"/>
      <c r="AC16" s="157"/>
      <c r="AD16" s="157" t="s">
        <v>126</v>
      </c>
      <c r="AE16" s="157"/>
      <c r="AF16" s="157"/>
      <c r="AG16" s="157"/>
      <c r="AH16" s="157"/>
      <c r="AI16" s="157"/>
      <c r="AJ16" s="157"/>
      <c r="AK16" s="157"/>
      <c r="AL16" s="157"/>
      <c r="AM16" s="157"/>
      <c r="AN16" s="157"/>
      <c r="AO16" s="157"/>
      <c r="AP16" s="157"/>
      <c r="AQ16" s="157"/>
      <c r="AR16" s="157"/>
      <c r="AS16" s="157"/>
      <c r="AT16" s="157"/>
      <c r="AU16" s="157"/>
      <c r="AV16" s="157"/>
      <c r="AW16" s="157"/>
      <c r="AX16" s="157"/>
      <c r="AY16" s="157"/>
      <c r="AZ16" s="157"/>
      <c r="BA16" s="157"/>
      <c r="BB16" s="157"/>
      <c r="BC16" s="157"/>
      <c r="BD16" s="157"/>
      <c r="BE16" s="157"/>
      <c r="BF16" s="157"/>
      <c r="BG16" s="157"/>
    </row>
    <row r="17" spans="1:59" ht="20.25" outlineLevel="1">
      <c r="A17" s="158">
        <v>8</v>
      </c>
      <c r="B17" s="189" t="s">
        <v>134</v>
      </c>
      <c r="C17" s="163" t="s">
        <v>128</v>
      </c>
      <c r="D17" s="165">
        <v>7.7</v>
      </c>
      <c r="E17" s="168"/>
      <c r="F17" s="169">
        <f t="shared" si="0"/>
        <v>0</v>
      </c>
      <c r="G17" s="168"/>
      <c r="H17" s="169">
        <f t="shared" si="1"/>
        <v>0</v>
      </c>
      <c r="I17" s="168"/>
      <c r="J17" s="169">
        <f t="shared" si="2"/>
        <v>0</v>
      </c>
      <c r="K17" s="169">
        <v>21</v>
      </c>
      <c r="L17" s="169">
        <f t="shared" si="3"/>
        <v>0</v>
      </c>
      <c r="M17" s="169">
        <v>0.068</v>
      </c>
      <c r="N17" s="169">
        <f t="shared" si="4"/>
        <v>0.52</v>
      </c>
      <c r="O17" s="169">
        <v>0</v>
      </c>
      <c r="P17" s="169">
        <f t="shared" si="5"/>
        <v>0</v>
      </c>
      <c r="Q17" s="169"/>
      <c r="R17" s="169"/>
      <c r="S17" s="170">
        <v>0.71398</v>
      </c>
      <c r="T17" s="169">
        <f t="shared" si="6"/>
        <v>5.5</v>
      </c>
      <c r="U17" s="157"/>
      <c r="V17" s="157"/>
      <c r="W17" s="157"/>
      <c r="X17" s="157"/>
      <c r="Y17" s="157"/>
      <c r="Z17" s="157"/>
      <c r="AA17" s="157"/>
      <c r="AB17" s="157"/>
      <c r="AC17" s="157"/>
      <c r="AD17" s="157" t="s">
        <v>126</v>
      </c>
      <c r="AE17" s="157"/>
      <c r="AF17" s="157"/>
      <c r="AG17" s="157"/>
      <c r="AH17" s="157"/>
      <c r="AI17" s="157"/>
      <c r="AJ17" s="157"/>
      <c r="AK17" s="157"/>
      <c r="AL17" s="157"/>
      <c r="AM17" s="157"/>
      <c r="AN17" s="157"/>
      <c r="AO17" s="157"/>
      <c r="AP17" s="157"/>
      <c r="AQ17" s="157"/>
      <c r="AR17" s="157"/>
      <c r="AS17" s="157"/>
      <c r="AT17" s="157"/>
      <c r="AU17" s="157"/>
      <c r="AV17" s="157"/>
      <c r="AW17" s="157"/>
      <c r="AX17" s="157"/>
      <c r="AY17" s="157"/>
      <c r="AZ17" s="157"/>
      <c r="BA17" s="157"/>
      <c r="BB17" s="157"/>
      <c r="BC17" s="157"/>
      <c r="BD17" s="157"/>
      <c r="BE17" s="157"/>
      <c r="BF17" s="157"/>
      <c r="BG17" s="157"/>
    </row>
    <row r="18" spans="1:59" ht="12.75" outlineLevel="1">
      <c r="A18" s="158">
        <v>9</v>
      </c>
      <c r="B18" s="189" t="s">
        <v>135</v>
      </c>
      <c r="C18" s="163" t="s">
        <v>128</v>
      </c>
      <c r="D18" s="165">
        <v>25.5</v>
      </c>
      <c r="E18" s="168"/>
      <c r="F18" s="169">
        <f t="shared" si="0"/>
        <v>0</v>
      </c>
      <c r="G18" s="168"/>
      <c r="H18" s="169">
        <f t="shared" si="1"/>
        <v>0</v>
      </c>
      <c r="I18" s="168"/>
      <c r="J18" s="169">
        <f t="shared" si="2"/>
        <v>0</v>
      </c>
      <c r="K18" s="169">
        <v>21</v>
      </c>
      <c r="L18" s="169">
        <f t="shared" si="3"/>
        <v>0</v>
      </c>
      <c r="M18" s="169">
        <v>0.04414</v>
      </c>
      <c r="N18" s="169">
        <f t="shared" si="4"/>
        <v>1.13</v>
      </c>
      <c r="O18" s="169">
        <v>0</v>
      </c>
      <c r="P18" s="169">
        <f t="shared" si="5"/>
        <v>0</v>
      </c>
      <c r="Q18" s="169"/>
      <c r="R18" s="169"/>
      <c r="S18" s="170">
        <v>0.504</v>
      </c>
      <c r="T18" s="169">
        <f t="shared" si="6"/>
        <v>12.85</v>
      </c>
      <c r="U18" s="157"/>
      <c r="V18" s="157"/>
      <c r="W18" s="157"/>
      <c r="X18" s="157"/>
      <c r="Y18" s="157"/>
      <c r="Z18" s="157"/>
      <c r="AA18" s="157"/>
      <c r="AB18" s="157"/>
      <c r="AC18" s="157"/>
      <c r="AD18" s="157" t="s">
        <v>126</v>
      </c>
      <c r="AE18" s="157"/>
      <c r="AF18" s="157"/>
      <c r="AG18" s="157"/>
      <c r="AH18" s="157"/>
      <c r="AI18" s="157"/>
      <c r="AJ18" s="157"/>
      <c r="AK18" s="157"/>
      <c r="AL18" s="157"/>
      <c r="AM18" s="157"/>
      <c r="AN18" s="157"/>
      <c r="AO18" s="157"/>
      <c r="AP18" s="157"/>
      <c r="AQ18" s="157"/>
      <c r="AR18" s="157"/>
      <c r="AS18" s="157"/>
      <c r="AT18" s="157"/>
      <c r="AU18" s="157"/>
      <c r="AV18" s="157"/>
      <c r="AW18" s="157"/>
      <c r="AX18" s="157"/>
      <c r="AY18" s="157"/>
      <c r="AZ18" s="157"/>
      <c r="BA18" s="157"/>
      <c r="BB18" s="157"/>
      <c r="BC18" s="157"/>
      <c r="BD18" s="157"/>
      <c r="BE18" s="157"/>
      <c r="BF18" s="157"/>
      <c r="BG18" s="157"/>
    </row>
    <row r="19" spans="1:59" ht="20.25" outlineLevel="1">
      <c r="A19" s="158">
        <v>10</v>
      </c>
      <c r="B19" s="189" t="s">
        <v>136</v>
      </c>
      <c r="C19" s="163" t="s">
        <v>128</v>
      </c>
      <c r="D19" s="165">
        <v>0.54</v>
      </c>
      <c r="E19" s="168"/>
      <c r="F19" s="169">
        <f t="shared" si="0"/>
        <v>0</v>
      </c>
      <c r="G19" s="168"/>
      <c r="H19" s="169">
        <f t="shared" si="1"/>
        <v>0</v>
      </c>
      <c r="I19" s="168"/>
      <c r="J19" s="169">
        <f t="shared" si="2"/>
        <v>0</v>
      </c>
      <c r="K19" s="169">
        <v>21</v>
      </c>
      <c r="L19" s="169">
        <f t="shared" si="3"/>
        <v>0</v>
      </c>
      <c r="M19" s="169">
        <v>0.03491</v>
      </c>
      <c r="N19" s="169">
        <f t="shared" si="4"/>
        <v>0.02</v>
      </c>
      <c r="O19" s="169">
        <v>0</v>
      </c>
      <c r="P19" s="169">
        <f t="shared" si="5"/>
        <v>0</v>
      </c>
      <c r="Q19" s="169"/>
      <c r="R19" s="169"/>
      <c r="S19" s="170">
        <v>1.18417</v>
      </c>
      <c r="T19" s="169">
        <f t="shared" si="6"/>
        <v>0.64</v>
      </c>
      <c r="U19" s="157"/>
      <c r="V19" s="157"/>
      <c r="W19" s="157"/>
      <c r="X19" s="157"/>
      <c r="Y19" s="157"/>
      <c r="Z19" s="157"/>
      <c r="AA19" s="157"/>
      <c r="AB19" s="157"/>
      <c r="AC19" s="157"/>
      <c r="AD19" s="157" t="s">
        <v>126</v>
      </c>
      <c r="AE19" s="157"/>
      <c r="AF19" s="157"/>
      <c r="AG19" s="157"/>
      <c r="AH19" s="157"/>
      <c r="AI19" s="157"/>
      <c r="AJ19" s="157"/>
      <c r="AK19" s="157"/>
      <c r="AL19" s="157"/>
      <c r="AM19" s="157"/>
      <c r="AN19" s="157"/>
      <c r="AO19" s="157"/>
      <c r="AP19" s="157"/>
      <c r="AQ19" s="157"/>
      <c r="AR19" s="157"/>
      <c r="AS19" s="157"/>
      <c r="AT19" s="157"/>
      <c r="AU19" s="157"/>
      <c r="AV19" s="157"/>
      <c r="AW19" s="157"/>
      <c r="AX19" s="157"/>
      <c r="AY19" s="157"/>
      <c r="AZ19" s="157"/>
      <c r="BA19" s="157"/>
      <c r="BB19" s="157"/>
      <c r="BC19" s="157"/>
      <c r="BD19" s="157"/>
      <c r="BE19" s="157"/>
      <c r="BF19" s="157"/>
      <c r="BG19" s="157"/>
    </row>
    <row r="20" spans="1:59" ht="12.75" outlineLevel="1">
      <c r="A20" s="158">
        <v>11</v>
      </c>
      <c r="B20" s="189" t="s">
        <v>137</v>
      </c>
      <c r="C20" s="163" t="s">
        <v>128</v>
      </c>
      <c r="D20" s="165">
        <v>15.56</v>
      </c>
      <c r="E20" s="168"/>
      <c r="F20" s="169">
        <f t="shared" si="0"/>
        <v>0</v>
      </c>
      <c r="G20" s="168"/>
      <c r="H20" s="169">
        <f t="shared" si="1"/>
        <v>0</v>
      </c>
      <c r="I20" s="168"/>
      <c r="J20" s="169">
        <f t="shared" si="2"/>
        <v>0</v>
      </c>
      <c r="K20" s="169">
        <v>21</v>
      </c>
      <c r="L20" s="169">
        <f t="shared" si="3"/>
        <v>0</v>
      </c>
      <c r="M20" s="169">
        <v>0.00658</v>
      </c>
      <c r="N20" s="169">
        <f t="shared" si="4"/>
        <v>0.1</v>
      </c>
      <c r="O20" s="169">
        <v>0</v>
      </c>
      <c r="P20" s="169">
        <f t="shared" si="5"/>
        <v>0</v>
      </c>
      <c r="Q20" s="169"/>
      <c r="R20" s="169"/>
      <c r="S20" s="170">
        <v>0.319</v>
      </c>
      <c r="T20" s="169">
        <f t="shared" si="6"/>
        <v>4.96</v>
      </c>
      <c r="U20" s="157"/>
      <c r="V20" s="157"/>
      <c r="W20" s="157"/>
      <c r="X20" s="157"/>
      <c r="Y20" s="157"/>
      <c r="Z20" s="157"/>
      <c r="AA20" s="157"/>
      <c r="AB20" s="157"/>
      <c r="AC20" s="157"/>
      <c r="AD20" s="157" t="s">
        <v>126</v>
      </c>
      <c r="AE20" s="157"/>
      <c r="AF20" s="157"/>
      <c r="AG20" s="157"/>
      <c r="AH20" s="157"/>
      <c r="AI20" s="157"/>
      <c r="AJ20" s="157"/>
      <c r="AK20" s="157"/>
      <c r="AL20" s="157"/>
      <c r="AM20" s="157"/>
      <c r="AN20" s="157"/>
      <c r="AO20" s="157"/>
      <c r="AP20" s="157"/>
      <c r="AQ20" s="157"/>
      <c r="AR20" s="157"/>
      <c r="AS20" s="157"/>
      <c r="AT20" s="157"/>
      <c r="AU20" s="157"/>
      <c r="AV20" s="157"/>
      <c r="AW20" s="157"/>
      <c r="AX20" s="157"/>
      <c r="AY20" s="157"/>
      <c r="AZ20" s="157"/>
      <c r="BA20" s="157"/>
      <c r="BB20" s="157"/>
      <c r="BC20" s="157"/>
      <c r="BD20" s="157"/>
      <c r="BE20" s="157"/>
      <c r="BF20" s="157"/>
      <c r="BG20" s="157"/>
    </row>
    <row r="21" spans="1:59" ht="12.75" outlineLevel="1">
      <c r="A21" s="158">
        <v>12</v>
      </c>
      <c r="B21" s="189" t="s">
        <v>138</v>
      </c>
      <c r="C21" s="163" t="s">
        <v>128</v>
      </c>
      <c r="D21" s="165">
        <v>23.04</v>
      </c>
      <c r="E21" s="168"/>
      <c r="F21" s="169">
        <f t="shared" si="0"/>
        <v>0</v>
      </c>
      <c r="G21" s="168"/>
      <c r="H21" s="169">
        <f t="shared" si="1"/>
        <v>0</v>
      </c>
      <c r="I21" s="168"/>
      <c r="J21" s="169">
        <f t="shared" si="2"/>
        <v>0</v>
      </c>
      <c r="K21" s="169">
        <v>21</v>
      </c>
      <c r="L21" s="169">
        <f t="shared" si="3"/>
        <v>0</v>
      </c>
      <c r="M21" s="169">
        <v>0.02075</v>
      </c>
      <c r="N21" s="169">
        <f t="shared" si="4"/>
        <v>0.48</v>
      </c>
      <c r="O21" s="169">
        <v>0</v>
      </c>
      <c r="P21" s="169">
        <f t="shared" si="5"/>
        <v>0</v>
      </c>
      <c r="Q21" s="169"/>
      <c r="R21" s="169"/>
      <c r="S21" s="170">
        <v>0.37</v>
      </c>
      <c r="T21" s="169">
        <f t="shared" si="6"/>
        <v>8.52</v>
      </c>
      <c r="U21" s="157"/>
      <c r="V21" s="157"/>
      <c r="W21" s="157"/>
      <c r="X21" s="157"/>
      <c r="Y21" s="157"/>
      <c r="Z21" s="157"/>
      <c r="AA21" s="157"/>
      <c r="AB21" s="157"/>
      <c r="AC21" s="157"/>
      <c r="AD21" s="157" t="s">
        <v>126</v>
      </c>
      <c r="AE21" s="157"/>
      <c r="AF21" s="157"/>
      <c r="AG21" s="157"/>
      <c r="AH21" s="157"/>
      <c r="AI21" s="157"/>
      <c r="AJ21" s="157"/>
      <c r="AK21" s="157"/>
      <c r="AL21" s="157"/>
      <c r="AM21" s="157"/>
      <c r="AN21" s="157"/>
      <c r="AO21" s="157"/>
      <c r="AP21" s="157"/>
      <c r="AQ21" s="157"/>
      <c r="AR21" s="157"/>
      <c r="AS21" s="157"/>
      <c r="AT21" s="157"/>
      <c r="AU21" s="157"/>
      <c r="AV21" s="157"/>
      <c r="AW21" s="157"/>
      <c r="AX21" s="157"/>
      <c r="AY21" s="157"/>
      <c r="AZ21" s="157"/>
      <c r="BA21" s="157"/>
      <c r="BB21" s="157"/>
      <c r="BC21" s="157"/>
      <c r="BD21" s="157"/>
      <c r="BE21" s="157"/>
      <c r="BF21" s="157"/>
      <c r="BG21" s="157"/>
    </row>
    <row r="22" spans="1:59" ht="20.25" outlineLevel="1">
      <c r="A22" s="158">
        <v>13</v>
      </c>
      <c r="B22" s="189" t="s">
        <v>139</v>
      </c>
      <c r="C22" s="163" t="s">
        <v>128</v>
      </c>
      <c r="D22" s="165">
        <v>23.04</v>
      </c>
      <c r="E22" s="168"/>
      <c r="F22" s="169">
        <f t="shared" si="0"/>
        <v>0</v>
      </c>
      <c r="G22" s="168"/>
      <c r="H22" s="169">
        <f t="shared" si="1"/>
        <v>0</v>
      </c>
      <c r="I22" s="168"/>
      <c r="J22" s="169">
        <f t="shared" si="2"/>
        <v>0</v>
      </c>
      <c r="K22" s="169">
        <v>21</v>
      </c>
      <c r="L22" s="169">
        <f t="shared" si="3"/>
        <v>0</v>
      </c>
      <c r="M22" s="169">
        <v>0.00367</v>
      </c>
      <c r="N22" s="169">
        <f t="shared" si="4"/>
        <v>0.08</v>
      </c>
      <c r="O22" s="169">
        <v>0</v>
      </c>
      <c r="P22" s="169">
        <f t="shared" si="5"/>
        <v>0</v>
      </c>
      <c r="Q22" s="169"/>
      <c r="R22" s="169"/>
      <c r="S22" s="170">
        <v>0.362</v>
      </c>
      <c r="T22" s="169">
        <f t="shared" si="6"/>
        <v>8.34</v>
      </c>
      <c r="U22" s="157"/>
      <c r="V22" s="157"/>
      <c r="W22" s="157"/>
      <c r="X22" s="157"/>
      <c r="Y22" s="157"/>
      <c r="Z22" s="157"/>
      <c r="AA22" s="157"/>
      <c r="AB22" s="157"/>
      <c r="AC22" s="157"/>
      <c r="AD22" s="157" t="s">
        <v>126</v>
      </c>
      <c r="AE22" s="157"/>
      <c r="AF22" s="157"/>
      <c r="AG22" s="157"/>
      <c r="AH22" s="157"/>
      <c r="AI22" s="157"/>
      <c r="AJ22" s="157"/>
      <c r="AK22" s="157"/>
      <c r="AL22" s="157"/>
      <c r="AM22" s="157"/>
      <c r="AN22" s="157"/>
      <c r="AO22" s="157"/>
      <c r="AP22" s="157"/>
      <c r="AQ22" s="157"/>
      <c r="AR22" s="157"/>
      <c r="AS22" s="157"/>
      <c r="AT22" s="157"/>
      <c r="AU22" s="157"/>
      <c r="AV22" s="157"/>
      <c r="AW22" s="157"/>
      <c r="AX22" s="157"/>
      <c r="AY22" s="157"/>
      <c r="AZ22" s="157"/>
      <c r="BA22" s="157"/>
      <c r="BB22" s="157"/>
      <c r="BC22" s="157"/>
      <c r="BD22" s="157"/>
      <c r="BE22" s="157"/>
      <c r="BF22" s="157"/>
      <c r="BG22" s="157"/>
    </row>
    <row r="23" spans="1:30" ht="12.75">
      <c r="A23" s="159" t="s">
        <v>122</v>
      </c>
      <c r="B23" s="190" t="s">
        <v>60</v>
      </c>
      <c r="C23" s="164"/>
      <c r="D23" s="166"/>
      <c r="E23" s="171"/>
      <c r="F23" s="171">
        <f>SUMIF(AD24:AD24,"&lt;&gt;NOR",F24:F24)</f>
        <v>0</v>
      </c>
      <c r="G23" s="171"/>
      <c r="H23" s="171">
        <f>SUM(H24:H24)</f>
        <v>0</v>
      </c>
      <c r="I23" s="171"/>
      <c r="J23" s="171">
        <f>SUM(J24:J24)</f>
        <v>0</v>
      </c>
      <c r="K23" s="171"/>
      <c r="L23" s="171">
        <f>SUM(L24:L24)</f>
        <v>0</v>
      </c>
      <c r="M23" s="171"/>
      <c r="N23" s="171">
        <f>SUM(N24:N24)</f>
        <v>0.6</v>
      </c>
      <c r="O23" s="171"/>
      <c r="P23" s="171">
        <f>SUM(P24:P24)</f>
        <v>0</v>
      </c>
      <c r="Q23" s="171"/>
      <c r="R23" s="171"/>
      <c r="S23" s="172"/>
      <c r="T23" s="171">
        <f>SUM(T24:T24)</f>
        <v>6.34</v>
      </c>
      <c r="AD23" t="s">
        <v>123</v>
      </c>
    </row>
    <row r="24" spans="1:59" ht="20.25" outlineLevel="1">
      <c r="A24" s="158">
        <v>14</v>
      </c>
      <c r="B24" s="189" t="s">
        <v>140</v>
      </c>
      <c r="C24" s="163" t="s">
        <v>128</v>
      </c>
      <c r="D24" s="165">
        <v>21.3</v>
      </c>
      <c r="E24" s="168"/>
      <c r="F24" s="169">
        <f>ROUND(D24*E24,2)</f>
        <v>0</v>
      </c>
      <c r="G24" s="168"/>
      <c r="H24" s="169">
        <f>ROUND(D24*G24,2)</f>
        <v>0</v>
      </c>
      <c r="I24" s="168"/>
      <c r="J24" s="169">
        <f>ROUND(D24*I24,2)</f>
        <v>0</v>
      </c>
      <c r="K24" s="169">
        <v>21</v>
      </c>
      <c r="L24" s="169">
        <f>F24*(1+K24/100)</f>
        <v>0</v>
      </c>
      <c r="M24" s="169">
        <v>0.02835</v>
      </c>
      <c r="N24" s="169">
        <f>ROUND(D24*M24,2)</f>
        <v>0.6</v>
      </c>
      <c r="O24" s="169">
        <v>0</v>
      </c>
      <c r="P24" s="169">
        <f>ROUND(D24*O24,2)</f>
        <v>0</v>
      </c>
      <c r="Q24" s="169"/>
      <c r="R24" s="169"/>
      <c r="S24" s="170">
        <v>0.2975</v>
      </c>
      <c r="T24" s="169">
        <f>ROUND(D24*S24,2)</f>
        <v>6.34</v>
      </c>
      <c r="U24" s="157"/>
      <c r="V24" s="157"/>
      <c r="W24" s="157"/>
      <c r="X24" s="157"/>
      <c r="Y24" s="157"/>
      <c r="Z24" s="157"/>
      <c r="AA24" s="157"/>
      <c r="AB24" s="157"/>
      <c r="AC24" s="157"/>
      <c r="AD24" s="157" t="s">
        <v>126</v>
      </c>
      <c r="AE24" s="157"/>
      <c r="AF24" s="157"/>
      <c r="AG24" s="157"/>
      <c r="AH24" s="157"/>
      <c r="AI24" s="157"/>
      <c r="AJ24" s="157"/>
      <c r="AK24" s="157"/>
      <c r="AL24" s="157"/>
      <c r="AM24" s="157"/>
      <c r="AN24" s="157"/>
      <c r="AO24" s="157"/>
      <c r="AP24" s="157"/>
      <c r="AQ24" s="157"/>
      <c r="AR24" s="157"/>
      <c r="AS24" s="157"/>
      <c r="AT24" s="157"/>
      <c r="AU24" s="157"/>
      <c r="AV24" s="157"/>
      <c r="AW24" s="157"/>
      <c r="AX24" s="157"/>
      <c r="AY24" s="157"/>
      <c r="AZ24" s="157"/>
      <c r="BA24" s="157"/>
      <c r="BB24" s="157"/>
      <c r="BC24" s="157"/>
      <c r="BD24" s="157"/>
      <c r="BE24" s="157"/>
      <c r="BF24" s="157"/>
      <c r="BG24" s="157"/>
    </row>
    <row r="25" spans="1:30" ht="12.75">
      <c r="A25" s="159" t="s">
        <v>122</v>
      </c>
      <c r="B25" s="190" t="s">
        <v>62</v>
      </c>
      <c r="C25" s="164"/>
      <c r="D25" s="166"/>
      <c r="E25" s="171"/>
      <c r="F25" s="171">
        <f>SUMIF(AD26:AD28,"&lt;&gt;NOR",F26:F28)</f>
        <v>0</v>
      </c>
      <c r="G25" s="171"/>
      <c r="H25" s="171">
        <f>SUM(H26:H28)</f>
        <v>0</v>
      </c>
      <c r="I25" s="171"/>
      <c r="J25" s="171">
        <f>SUM(J26:J28)</f>
        <v>0</v>
      </c>
      <c r="K25" s="171"/>
      <c r="L25" s="171">
        <f>SUM(L26:L28)</f>
        <v>0</v>
      </c>
      <c r="M25" s="171"/>
      <c r="N25" s="171">
        <f>SUM(N26:N28)</f>
        <v>0.06999999999999999</v>
      </c>
      <c r="O25" s="171"/>
      <c r="P25" s="171">
        <f>SUM(P26:P28)</f>
        <v>0</v>
      </c>
      <c r="Q25" s="171"/>
      <c r="R25" s="171"/>
      <c r="S25" s="172"/>
      <c r="T25" s="171">
        <f>SUM(T26:T28)</f>
        <v>4.44</v>
      </c>
      <c r="AD25" t="s">
        <v>123</v>
      </c>
    </row>
    <row r="26" spans="1:59" ht="12.75" outlineLevel="1">
      <c r="A26" s="158">
        <v>15</v>
      </c>
      <c r="B26" s="189" t="s">
        <v>141</v>
      </c>
      <c r="C26" s="163" t="s">
        <v>142</v>
      </c>
      <c r="D26" s="165">
        <v>3.6</v>
      </c>
      <c r="E26" s="168"/>
      <c r="F26" s="169">
        <f>ROUND(D26*E26,2)</f>
        <v>0</v>
      </c>
      <c r="G26" s="168"/>
      <c r="H26" s="169">
        <f>ROUND(D26*G26,2)</f>
        <v>0</v>
      </c>
      <c r="I26" s="168"/>
      <c r="J26" s="169">
        <f>ROUND(D26*I26,2)</f>
        <v>0</v>
      </c>
      <c r="K26" s="169">
        <v>21</v>
      </c>
      <c r="L26" s="169">
        <f>F26*(1+K26/100)</f>
        <v>0</v>
      </c>
      <c r="M26" s="169">
        <v>0.0001</v>
      </c>
      <c r="N26" s="169">
        <f>ROUND(D26*M26,2)</f>
        <v>0</v>
      </c>
      <c r="O26" s="169">
        <v>0</v>
      </c>
      <c r="P26" s="169">
        <f>ROUND(D26*O26,2)</f>
        <v>0</v>
      </c>
      <c r="Q26" s="169"/>
      <c r="R26" s="169"/>
      <c r="S26" s="170">
        <v>0.2</v>
      </c>
      <c r="T26" s="169">
        <f>ROUND(D26*S26,2)</f>
        <v>0.72</v>
      </c>
      <c r="U26" s="157"/>
      <c r="V26" s="157"/>
      <c r="W26" s="157"/>
      <c r="X26" s="157"/>
      <c r="Y26" s="157"/>
      <c r="Z26" s="157"/>
      <c r="AA26" s="157"/>
      <c r="AB26" s="157"/>
      <c r="AC26" s="157"/>
      <c r="AD26" s="157" t="s">
        <v>126</v>
      </c>
      <c r="AE26" s="157"/>
      <c r="AF26" s="157"/>
      <c r="AG26" s="157"/>
      <c r="AH26" s="157"/>
      <c r="AI26" s="157"/>
      <c r="AJ26" s="157"/>
      <c r="AK26" s="157"/>
      <c r="AL26" s="157"/>
      <c r="AM26" s="157"/>
      <c r="AN26" s="157"/>
      <c r="AO26" s="157"/>
      <c r="AP26" s="157"/>
      <c r="AQ26" s="157"/>
      <c r="AR26" s="157"/>
      <c r="AS26" s="157"/>
      <c r="AT26" s="157"/>
      <c r="AU26" s="157"/>
      <c r="AV26" s="157"/>
      <c r="AW26" s="157"/>
      <c r="AX26" s="157"/>
      <c r="AY26" s="157"/>
      <c r="AZ26" s="157"/>
      <c r="BA26" s="157"/>
      <c r="BB26" s="157"/>
      <c r="BC26" s="157"/>
      <c r="BD26" s="157"/>
      <c r="BE26" s="157"/>
      <c r="BF26" s="157"/>
      <c r="BG26" s="157"/>
    </row>
    <row r="27" spans="1:59" ht="20.25" outlineLevel="1">
      <c r="A27" s="158">
        <v>16</v>
      </c>
      <c r="B27" s="189" t="s">
        <v>143</v>
      </c>
      <c r="C27" s="163" t="s">
        <v>125</v>
      </c>
      <c r="D27" s="165">
        <v>2</v>
      </c>
      <c r="E27" s="168"/>
      <c r="F27" s="169">
        <f>ROUND(D27*E27,2)</f>
        <v>0</v>
      </c>
      <c r="G27" s="168"/>
      <c r="H27" s="169">
        <f>ROUND(D27*G27,2)</f>
        <v>0</v>
      </c>
      <c r="I27" s="168"/>
      <c r="J27" s="169">
        <f>ROUND(D27*I27,2)</f>
        <v>0</v>
      </c>
      <c r="K27" s="169">
        <v>21</v>
      </c>
      <c r="L27" s="169">
        <f>F27*(1+K27/100)</f>
        <v>0</v>
      </c>
      <c r="M27" s="169">
        <v>0.03055</v>
      </c>
      <c r="N27" s="169">
        <f>ROUND(D27*M27,2)</f>
        <v>0.06</v>
      </c>
      <c r="O27" s="169">
        <v>0</v>
      </c>
      <c r="P27" s="169">
        <f>ROUND(D27*O27,2)</f>
        <v>0</v>
      </c>
      <c r="Q27" s="169"/>
      <c r="R27" s="169"/>
      <c r="S27" s="170">
        <v>1.86</v>
      </c>
      <c r="T27" s="169">
        <f>ROUND(D27*S27,2)</f>
        <v>3.72</v>
      </c>
      <c r="U27" s="157"/>
      <c r="V27" s="157"/>
      <c r="W27" s="157"/>
      <c r="X27" s="157"/>
      <c r="Y27" s="157"/>
      <c r="Z27" s="157"/>
      <c r="AA27" s="157"/>
      <c r="AB27" s="157"/>
      <c r="AC27" s="157"/>
      <c r="AD27" s="157" t="s">
        <v>126</v>
      </c>
      <c r="AE27" s="157"/>
      <c r="AF27" s="157"/>
      <c r="AG27" s="157"/>
      <c r="AH27" s="157"/>
      <c r="AI27" s="157"/>
      <c r="AJ27" s="157"/>
      <c r="AK27" s="157"/>
      <c r="AL27" s="157"/>
      <c r="AM27" s="157"/>
      <c r="AN27" s="157"/>
      <c r="AO27" s="157"/>
      <c r="AP27" s="157"/>
      <c r="AQ27" s="157"/>
      <c r="AR27" s="157"/>
      <c r="AS27" s="157"/>
      <c r="AT27" s="157"/>
      <c r="AU27" s="157"/>
      <c r="AV27" s="157"/>
      <c r="AW27" s="157"/>
      <c r="AX27" s="157"/>
      <c r="AY27" s="157"/>
      <c r="AZ27" s="157"/>
      <c r="BA27" s="157"/>
      <c r="BB27" s="157"/>
      <c r="BC27" s="157"/>
      <c r="BD27" s="157"/>
      <c r="BE27" s="157"/>
      <c r="BF27" s="157"/>
      <c r="BG27" s="157"/>
    </row>
    <row r="28" spans="1:59" ht="12.75" outlineLevel="1">
      <c r="A28" s="158">
        <v>17</v>
      </c>
      <c r="B28" s="189" t="s">
        <v>144</v>
      </c>
      <c r="C28" s="163" t="s">
        <v>125</v>
      </c>
      <c r="D28" s="165">
        <v>1</v>
      </c>
      <c r="E28" s="168"/>
      <c r="F28" s="169">
        <f>ROUND(D28*E28,2)</f>
        <v>0</v>
      </c>
      <c r="G28" s="168"/>
      <c r="H28" s="169">
        <f>ROUND(D28*G28,2)</f>
        <v>0</v>
      </c>
      <c r="I28" s="168"/>
      <c r="J28" s="169">
        <f>ROUND(D28*I28,2)</f>
        <v>0</v>
      </c>
      <c r="K28" s="169">
        <v>21</v>
      </c>
      <c r="L28" s="169">
        <f>F28*(1+K28/100)</f>
        <v>0</v>
      </c>
      <c r="M28" s="169">
        <v>0.014</v>
      </c>
      <c r="N28" s="169">
        <f>ROUND(D28*M28,2)</f>
        <v>0.01</v>
      </c>
      <c r="O28" s="169">
        <v>0</v>
      </c>
      <c r="P28" s="169">
        <f>ROUND(D28*O28,2)</f>
        <v>0</v>
      </c>
      <c r="Q28" s="169"/>
      <c r="R28" s="169"/>
      <c r="S28" s="170">
        <v>0</v>
      </c>
      <c r="T28" s="169">
        <f>ROUND(D28*S28,2)</f>
        <v>0</v>
      </c>
      <c r="U28" s="157"/>
      <c r="V28" s="157"/>
      <c r="W28" s="157"/>
      <c r="X28" s="157"/>
      <c r="Y28" s="157"/>
      <c r="Z28" s="157"/>
      <c r="AA28" s="157"/>
      <c r="AB28" s="157"/>
      <c r="AC28" s="157"/>
      <c r="AD28" s="157" t="s">
        <v>145</v>
      </c>
      <c r="AE28" s="157"/>
      <c r="AF28" s="157"/>
      <c r="AG28" s="157"/>
      <c r="AH28" s="157"/>
      <c r="AI28" s="157"/>
      <c r="AJ28" s="157"/>
      <c r="AK28" s="157"/>
      <c r="AL28" s="157"/>
      <c r="AM28" s="157"/>
      <c r="AN28" s="157"/>
      <c r="AO28" s="157"/>
      <c r="AP28" s="157"/>
      <c r="AQ28" s="157"/>
      <c r="AR28" s="157"/>
      <c r="AS28" s="157"/>
      <c r="AT28" s="157"/>
      <c r="AU28" s="157"/>
      <c r="AV28" s="157"/>
      <c r="AW28" s="157"/>
      <c r="AX28" s="157"/>
      <c r="AY28" s="157"/>
      <c r="AZ28" s="157"/>
      <c r="BA28" s="157"/>
      <c r="BB28" s="157"/>
      <c r="BC28" s="157"/>
      <c r="BD28" s="157"/>
      <c r="BE28" s="157"/>
      <c r="BF28" s="157"/>
      <c r="BG28" s="157"/>
    </row>
    <row r="29" spans="1:30" ht="12.75">
      <c r="A29" s="159" t="s">
        <v>122</v>
      </c>
      <c r="B29" s="190" t="s">
        <v>64</v>
      </c>
      <c r="C29" s="164"/>
      <c r="D29" s="166"/>
      <c r="E29" s="171"/>
      <c r="F29" s="171">
        <f>SUMIF(AD30:AD30,"&lt;&gt;NOR",F30:F30)</f>
        <v>0</v>
      </c>
      <c r="G29" s="171"/>
      <c r="H29" s="171">
        <f>SUM(H30:H30)</f>
        <v>0</v>
      </c>
      <c r="I29" s="171"/>
      <c r="J29" s="171">
        <f>SUM(J30:J30)</f>
        <v>0</v>
      </c>
      <c r="K29" s="171"/>
      <c r="L29" s="171">
        <f>SUM(L30:L30)</f>
        <v>0</v>
      </c>
      <c r="M29" s="171"/>
      <c r="N29" s="171">
        <f>SUM(N30:N30)</f>
        <v>0.03</v>
      </c>
      <c r="O29" s="171"/>
      <c r="P29" s="171">
        <f>SUM(P30:P30)</f>
        <v>0</v>
      </c>
      <c r="Q29" s="171"/>
      <c r="R29" s="171"/>
      <c r="S29" s="172"/>
      <c r="T29" s="171">
        <f>SUM(T30:T30)</f>
        <v>4.34</v>
      </c>
      <c r="AD29" t="s">
        <v>123</v>
      </c>
    </row>
    <row r="30" spans="1:59" ht="12.75" outlineLevel="1">
      <c r="A30" s="158">
        <v>18</v>
      </c>
      <c r="B30" s="189" t="s">
        <v>146</v>
      </c>
      <c r="C30" s="163" t="s">
        <v>128</v>
      </c>
      <c r="D30" s="165">
        <v>24.5</v>
      </c>
      <c r="E30" s="168"/>
      <c r="F30" s="169">
        <f>ROUND(D30*E30,2)</f>
        <v>0</v>
      </c>
      <c r="G30" s="168"/>
      <c r="H30" s="169">
        <f>ROUND(D30*G30,2)</f>
        <v>0</v>
      </c>
      <c r="I30" s="168"/>
      <c r="J30" s="169">
        <f>ROUND(D30*I30,2)</f>
        <v>0</v>
      </c>
      <c r="K30" s="169">
        <v>21</v>
      </c>
      <c r="L30" s="169">
        <f>F30*(1+K30/100)</f>
        <v>0</v>
      </c>
      <c r="M30" s="169">
        <v>0.00121</v>
      </c>
      <c r="N30" s="169">
        <f>ROUND(D30*M30,2)</f>
        <v>0.03</v>
      </c>
      <c r="O30" s="169">
        <v>0</v>
      </c>
      <c r="P30" s="169">
        <f>ROUND(D30*O30,2)</f>
        <v>0</v>
      </c>
      <c r="Q30" s="169"/>
      <c r="R30" s="169"/>
      <c r="S30" s="170">
        <v>0.177</v>
      </c>
      <c r="T30" s="169">
        <f>ROUND(D30*S30,2)</f>
        <v>4.34</v>
      </c>
      <c r="U30" s="157"/>
      <c r="V30" s="157"/>
      <c r="W30" s="157"/>
      <c r="X30" s="157"/>
      <c r="Y30" s="157"/>
      <c r="Z30" s="157"/>
      <c r="AA30" s="157"/>
      <c r="AB30" s="157"/>
      <c r="AC30" s="157"/>
      <c r="AD30" s="157" t="s">
        <v>126</v>
      </c>
      <c r="AE30" s="157"/>
      <c r="AF30" s="157"/>
      <c r="AG30" s="157"/>
      <c r="AH30" s="157"/>
      <c r="AI30" s="157"/>
      <c r="AJ30" s="157"/>
      <c r="AK30" s="157"/>
      <c r="AL30" s="157"/>
      <c r="AM30" s="157"/>
      <c r="AN30" s="157"/>
      <c r="AO30" s="157"/>
      <c r="AP30" s="157"/>
      <c r="AQ30" s="157"/>
      <c r="AR30" s="157"/>
      <c r="AS30" s="157"/>
      <c r="AT30" s="157"/>
      <c r="AU30" s="157"/>
      <c r="AV30" s="157"/>
      <c r="AW30" s="157"/>
      <c r="AX30" s="157"/>
      <c r="AY30" s="157"/>
      <c r="AZ30" s="157"/>
      <c r="BA30" s="157"/>
      <c r="BB30" s="157"/>
      <c r="BC30" s="157"/>
      <c r="BD30" s="157"/>
      <c r="BE30" s="157"/>
      <c r="BF30" s="157"/>
      <c r="BG30" s="157"/>
    </row>
    <row r="31" spans="1:30" ht="12.75">
      <c r="A31" s="159" t="s">
        <v>122</v>
      </c>
      <c r="B31" s="190" t="s">
        <v>66</v>
      </c>
      <c r="C31" s="164"/>
      <c r="D31" s="166"/>
      <c r="E31" s="171"/>
      <c r="F31" s="171">
        <f>SUMIF(AD32:AD32,"&lt;&gt;NOR",F32:F32)</f>
        <v>0</v>
      </c>
      <c r="G31" s="171"/>
      <c r="H31" s="171">
        <f>SUM(H32:H32)</f>
        <v>0</v>
      </c>
      <c r="I31" s="171"/>
      <c r="J31" s="171">
        <f>SUM(J32:J32)</f>
        <v>0</v>
      </c>
      <c r="K31" s="171"/>
      <c r="L31" s="171">
        <f>SUM(L32:L32)</f>
        <v>0</v>
      </c>
      <c r="M31" s="171"/>
      <c r="N31" s="171">
        <f>SUM(N32:N32)</f>
        <v>0</v>
      </c>
      <c r="O31" s="171"/>
      <c r="P31" s="171">
        <f>SUM(P32:P32)</f>
        <v>0</v>
      </c>
      <c r="Q31" s="171"/>
      <c r="R31" s="171"/>
      <c r="S31" s="172"/>
      <c r="T31" s="171">
        <f>SUM(T32:T32)</f>
        <v>19.19</v>
      </c>
      <c r="AD31" t="s">
        <v>123</v>
      </c>
    </row>
    <row r="32" spans="1:59" ht="12.75" outlineLevel="1">
      <c r="A32" s="158">
        <v>19</v>
      </c>
      <c r="B32" s="189" t="s">
        <v>147</v>
      </c>
      <c r="C32" s="163" t="s">
        <v>128</v>
      </c>
      <c r="D32" s="165">
        <v>54.2</v>
      </c>
      <c r="E32" s="168"/>
      <c r="F32" s="169">
        <f>ROUND(D32*E32,2)</f>
        <v>0</v>
      </c>
      <c r="G32" s="168"/>
      <c r="H32" s="169">
        <f>ROUND(D32*G32,2)</f>
        <v>0</v>
      </c>
      <c r="I32" s="168"/>
      <c r="J32" s="169">
        <f>ROUND(D32*I32,2)</f>
        <v>0</v>
      </c>
      <c r="K32" s="169">
        <v>21</v>
      </c>
      <c r="L32" s="169">
        <f>F32*(1+K32/100)</f>
        <v>0</v>
      </c>
      <c r="M32" s="169">
        <v>4E-05</v>
      </c>
      <c r="N32" s="169">
        <f>ROUND(D32*M32,2)</f>
        <v>0</v>
      </c>
      <c r="O32" s="169">
        <v>0</v>
      </c>
      <c r="P32" s="169">
        <f>ROUND(D32*O32,2)</f>
        <v>0</v>
      </c>
      <c r="Q32" s="169"/>
      <c r="R32" s="169"/>
      <c r="S32" s="170">
        <v>0.354</v>
      </c>
      <c r="T32" s="169">
        <f>ROUND(D32*S32,2)</f>
        <v>19.19</v>
      </c>
      <c r="U32" s="157"/>
      <c r="V32" s="157"/>
      <c r="W32" s="157"/>
      <c r="X32" s="157"/>
      <c r="Y32" s="157"/>
      <c r="Z32" s="157"/>
      <c r="AA32" s="157"/>
      <c r="AB32" s="157"/>
      <c r="AC32" s="157"/>
      <c r="AD32" s="157" t="s">
        <v>126</v>
      </c>
      <c r="AE32" s="157"/>
      <c r="AF32" s="157"/>
      <c r="AG32" s="157"/>
      <c r="AH32" s="157"/>
      <c r="AI32" s="157"/>
      <c r="AJ32" s="157"/>
      <c r="AK32" s="157"/>
      <c r="AL32" s="157"/>
      <c r="AM32" s="157"/>
      <c r="AN32" s="157"/>
      <c r="AO32" s="157"/>
      <c r="AP32" s="157"/>
      <c r="AQ32" s="157"/>
      <c r="AR32" s="157"/>
      <c r="AS32" s="157"/>
      <c r="AT32" s="157"/>
      <c r="AU32" s="157"/>
      <c r="AV32" s="157"/>
      <c r="AW32" s="157"/>
      <c r="AX32" s="157"/>
      <c r="AY32" s="157"/>
      <c r="AZ32" s="157"/>
      <c r="BA32" s="157"/>
      <c r="BB32" s="157"/>
      <c r="BC32" s="157"/>
      <c r="BD32" s="157"/>
      <c r="BE32" s="157"/>
      <c r="BF32" s="157"/>
      <c r="BG32" s="157"/>
    </row>
    <row r="33" spans="1:30" ht="12.75">
      <c r="A33" s="159" t="s">
        <v>122</v>
      </c>
      <c r="B33" s="190" t="s">
        <v>68</v>
      </c>
      <c r="C33" s="164"/>
      <c r="D33" s="166"/>
      <c r="E33" s="171"/>
      <c r="F33" s="171">
        <f>SUMIF(AD34:AD40,"&lt;&gt;NOR",F34:F40)</f>
        <v>0</v>
      </c>
      <c r="G33" s="171"/>
      <c r="H33" s="171">
        <f>SUM(H34:H40)</f>
        <v>0</v>
      </c>
      <c r="I33" s="171"/>
      <c r="J33" s="171">
        <f>SUM(J34:J40)</f>
        <v>0</v>
      </c>
      <c r="K33" s="171"/>
      <c r="L33" s="171">
        <f>SUM(L34:L40)</f>
        <v>0</v>
      </c>
      <c r="M33" s="171"/>
      <c r="N33" s="171">
        <f>SUM(N34:N40)</f>
        <v>0.06</v>
      </c>
      <c r="O33" s="171"/>
      <c r="P33" s="171">
        <f>SUM(P34:P40)</f>
        <v>12.57</v>
      </c>
      <c r="Q33" s="171"/>
      <c r="R33" s="171"/>
      <c r="S33" s="172"/>
      <c r="T33" s="171">
        <f>SUM(T34:T40)</f>
        <v>70.61</v>
      </c>
      <c r="AD33" t="s">
        <v>123</v>
      </c>
    </row>
    <row r="34" spans="1:59" ht="12.75" outlineLevel="1">
      <c r="A34" s="158">
        <v>20</v>
      </c>
      <c r="B34" s="189" t="s">
        <v>148</v>
      </c>
      <c r="C34" s="163" t="s">
        <v>149</v>
      </c>
      <c r="D34" s="165">
        <v>0.4</v>
      </c>
      <c r="E34" s="168"/>
      <c r="F34" s="169">
        <f aca="true" t="shared" si="7" ref="F34:F40">ROUND(D34*E34,2)</f>
        <v>0</v>
      </c>
      <c r="G34" s="168"/>
      <c r="H34" s="169">
        <f aca="true" t="shared" si="8" ref="H34:H40">ROUND(D34*G34,2)</f>
        <v>0</v>
      </c>
      <c r="I34" s="168"/>
      <c r="J34" s="169">
        <f aca="true" t="shared" si="9" ref="J34:J40">ROUND(D34*I34,2)</f>
        <v>0</v>
      </c>
      <c r="K34" s="169">
        <v>21</v>
      </c>
      <c r="L34" s="169">
        <f aca="true" t="shared" si="10" ref="L34:L40">F34*(1+K34/100)</f>
        <v>0</v>
      </c>
      <c r="M34" s="169">
        <v>0.00128</v>
      </c>
      <c r="N34" s="169">
        <f aca="true" t="shared" si="11" ref="N34:N40">ROUND(D34*M34,2)</f>
        <v>0</v>
      </c>
      <c r="O34" s="169">
        <v>1.95</v>
      </c>
      <c r="P34" s="169">
        <f aca="true" t="shared" si="12" ref="P34:P40">ROUND(D34*O34,2)</f>
        <v>0.78</v>
      </c>
      <c r="Q34" s="169"/>
      <c r="R34" s="169"/>
      <c r="S34" s="170">
        <v>1.701</v>
      </c>
      <c r="T34" s="169">
        <f aca="true" t="shared" si="13" ref="T34:T40">ROUND(D34*S34,2)</f>
        <v>0.68</v>
      </c>
      <c r="U34" s="157"/>
      <c r="V34" s="157"/>
      <c r="W34" s="157"/>
      <c r="X34" s="157"/>
      <c r="Y34" s="157"/>
      <c r="Z34" s="157"/>
      <c r="AA34" s="157"/>
      <c r="AB34" s="157"/>
      <c r="AC34" s="157"/>
      <c r="AD34" s="157" t="s">
        <v>126</v>
      </c>
      <c r="AE34" s="157"/>
      <c r="AF34" s="157"/>
      <c r="AG34" s="157"/>
      <c r="AH34" s="157"/>
      <c r="AI34" s="157"/>
      <c r="AJ34" s="157"/>
      <c r="AK34" s="157"/>
      <c r="AL34" s="157"/>
      <c r="AM34" s="157"/>
      <c r="AN34" s="157"/>
      <c r="AO34" s="157"/>
      <c r="AP34" s="157"/>
      <c r="AQ34" s="157"/>
      <c r="AR34" s="157"/>
      <c r="AS34" s="157"/>
      <c r="AT34" s="157"/>
      <c r="AU34" s="157"/>
      <c r="AV34" s="157"/>
      <c r="AW34" s="157"/>
      <c r="AX34" s="157"/>
      <c r="AY34" s="157"/>
      <c r="AZ34" s="157"/>
      <c r="BA34" s="157"/>
      <c r="BB34" s="157"/>
      <c r="BC34" s="157"/>
      <c r="BD34" s="157"/>
      <c r="BE34" s="157"/>
      <c r="BF34" s="157"/>
      <c r="BG34" s="157"/>
    </row>
    <row r="35" spans="1:59" ht="12.75" outlineLevel="1">
      <c r="A35" s="158">
        <v>21</v>
      </c>
      <c r="B35" s="189" t="s">
        <v>150</v>
      </c>
      <c r="C35" s="163" t="s">
        <v>149</v>
      </c>
      <c r="D35" s="165">
        <v>2.1</v>
      </c>
      <c r="E35" s="168"/>
      <c r="F35" s="169">
        <f t="shared" si="7"/>
        <v>0</v>
      </c>
      <c r="G35" s="168"/>
      <c r="H35" s="169">
        <f t="shared" si="8"/>
        <v>0</v>
      </c>
      <c r="I35" s="168"/>
      <c r="J35" s="169">
        <f t="shared" si="9"/>
        <v>0</v>
      </c>
      <c r="K35" s="169">
        <v>21</v>
      </c>
      <c r="L35" s="169">
        <f t="shared" si="10"/>
        <v>0</v>
      </c>
      <c r="M35" s="169">
        <v>0.00147</v>
      </c>
      <c r="N35" s="169">
        <f t="shared" si="11"/>
        <v>0</v>
      </c>
      <c r="O35" s="169">
        <v>2.4</v>
      </c>
      <c r="P35" s="169">
        <f t="shared" si="12"/>
        <v>5.04</v>
      </c>
      <c r="Q35" s="169"/>
      <c r="R35" s="169"/>
      <c r="S35" s="170">
        <v>8.5</v>
      </c>
      <c r="T35" s="169">
        <f t="shared" si="13"/>
        <v>17.85</v>
      </c>
      <c r="U35" s="157"/>
      <c r="V35" s="157"/>
      <c r="W35" s="157"/>
      <c r="X35" s="157"/>
      <c r="Y35" s="157"/>
      <c r="Z35" s="157"/>
      <c r="AA35" s="157"/>
      <c r="AB35" s="157"/>
      <c r="AC35" s="157"/>
      <c r="AD35" s="157" t="s">
        <v>126</v>
      </c>
      <c r="AE35" s="157"/>
      <c r="AF35" s="157"/>
      <c r="AG35" s="157"/>
      <c r="AH35" s="157"/>
      <c r="AI35" s="157"/>
      <c r="AJ35" s="157"/>
      <c r="AK35" s="157"/>
      <c r="AL35" s="157"/>
      <c r="AM35" s="157"/>
      <c r="AN35" s="157"/>
      <c r="AO35" s="157"/>
      <c r="AP35" s="157"/>
      <c r="AQ35" s="157"/>
      <c r="AR35" s="157"/>
      <c r="AS35" s="157"/>
      <c r="AT35" s="157"/>
      <c r="AU35" s="157"/>
      <c r="AV35" s="157"/>
      <c r="AW35" s="157"/>
      <c r="AX35" s="157"/>
      <c r="AY35" s="157"/>
      <c r="AZ35" s="157"/>
      <c r="BA35" s="157"/>
      <c r="BB35" s="157"/>
      <c r="BC35" s="157"/>
      <c r="BD35" s="157"/>
      <c r="BE35" s="157"/>
      <c r="BF35" s="157"/>
      <c r="BG35" s="157"/>
    </row>
    <row r="36" spans="1:59" ht="20.25" outlineLevel="1">
      <c r="A36" s="158">
        <v>22</v>
      </c>
      <c r="B36" s="189" t="s">
        <v>151</v>
      </c>
      <c r="C36" s="163" t="s">
        <v>149</v>
      </c>
      <c r="D36" s="165">
        <v>1.63</v>
      </c>
      <c r="E36" s="168"/>
      <c r="F36" s="169">
        <f t="shared" si="7"/>
        <v>0</v>
      </c>
      <c r="G36" s="168"/>
      <c r="H36" s="169">
        <f t="shared" si="8"/>
        <v>0</v>
      </c>
      <c r="I36" s="168"/>
      <c r="J36" s="169">
        <f t="shared" si="9"/>
        <v>0</v>
      </c>
      <c r="K36" s="169">
        <v>21</v>
      </c>
      <c r="L36" s="169">
        <f t="shared" si="10"/>
        <v>0</v>
      </c>
      <c r="M36" s="169">
        <v>0</v>
      </c>
      <c r="N36" s="169">
        <f t="shared" si="11"/>
        <v>0</v>
      </c>
      <c r="O36" s="169">
        <v>2.2</v>
      </c>
      <c r="P36" s="169">
        <f t="shared" si="12"/>
        <v>3.59</v>
      </c>
      <c r="Q36" s="169"/>
      <c r="R36" s="169"/>
      <c r="S36" s="170">
        <v>10.88</v>
      </c>
      <c r="T36" s="169">
        <f t="shared" si="13"/>
        <v>17.73</v>
      </c>
      <c r="U36" s="157"/>
      <c r="V36" s="157"/>
      <c r="W36" s="157"/>
      <c r="X36" s="157"/>
      <c r="Y36" s="157"/>
      <c r="Z36" s="157"/>
      <c r="AA36" s="157"/>
      <c r="AB36" s="157"/>
      <c r="AC36" s="157"/>
      <c r="AD36" s="157" t="s">
        <v>126</v>
      </c>
      <c r="AE36" s="157"/>
      <c r="AF36" s="157"/>
      <c r="AG36" s="157"/>
      <c r="AH36" s="157"/>
      <c r="AI36" s="157"/>
      <c r="AJ36" s="157"/>
      <c r="AK36" s="157"/>
      <c r="AL36" s="157"/>
      <c r="AM36" s="157"/>
      <c r="AN36" s="157"/>
      <c r="AO36" s="157"/>
      <c r="AP36" s="157"/>
      <c r="AQ36" s="157"/>
      <c r="AR36" s="157"/>
      <c r="AS36" s="157"/>
      <c r="AT36" s="157"/>
      <c r="AU36" s="157"/>
      <c r="AV36" s="157"/>
      <c r="AW36" s="157"/>
      <c r="AX36" s="157"/>
      <c r="AY36" s="157"/>
      <c r="AZ36" s="157"/>
      <c r="BA36" s="157"/>
      <c r="BB36" s="157"/>
      <c r="BC36" s="157"/>
      <c r="BD36" s="157"/>
      <c r="BE36" s="157"/>
      <c r="BF36" s="157"/>
      <c r="BG36" s="157"/>
    </row>
    <row r="37" spans="1:59" ht="12.75" outlineLevel="1">
      <c r="A37" s="158">
        <v>23</v>
      </c>
      <c r="B37" s="189" t="s">
        <v>152</v>
      </c>
      <c r="C37" s="163" t="s">
        <v>128</v>
      </c>
      <c r="D37" s="165">
        <v>21.31</v>
      </c>
      <c r="E37" s="168"/>
      <c r="F37" s="169">
        <f t="shared" si="7"/>
        <v>0</v>
      </c>
      <c r="G37" s="168"/>
      <c r="H37" s="169">
        <f t="shared" si="8"/>
        <v>0</v>
      </c>
      <c r="I37" s="168"/>
      <c r="J37" s="169">
        <f t="shared" si="9"/>
        <v>0</v>
      </c>
      <c r="K37" s="169">
        <v>21</v>
      </c>
      <c r="L37" s="169">
        <f t="shared" si="10"/>
        <v>0</v>
      </c>
      <c r="M37" s="169">
        <v>0</v>
      </c>
      <c r="N37" s="169">
        <f t="shared" si="11"/>
        <v>0</v>
      </c>
      <c r="O37" s="169">
        <v>0.02</v>
      </c>
      <c r="P37" s="169">
        <f t="shared" si="12"/>
        <v>0.43</v>
      </c>
      <c r="Q37" s="169"/>
      <c r="R37" s="169"/>
      <c r="S37" s="170">
        <v>0.24</v>
      </c>
      <c r="T37" s="169">
        <f t="shared" si="13"/>
        <v>5.11</v>
      </c>
      <c r="U37" s="157"/>
      <c r="V37" s="157"/>
      <c r="W37" s="157"/>
      <c r="X37" s="157"/>
      <c r="Y37" s="157"/>
      <c r="Z37" s="157"/>
      <c r="AA37" s="157"/>
      <c r="AB37" s="157"/>
      <c r="AC37" s="157"/>
      <c r="AD37" s="157" t="s">
        <v>126</v>
      </c>
      <c r="AE37" s="157"/>
      <c r="AF37" s="157"/>
      <c r="AG37" s="157"/>
      <c r="AH37" s="157"/>
      <c r="AI37" s="157"/>
      <c r="AJ37" s="157"/>
      <c r="AK37" s="157"/>
      <c r="AL37" s="157"/>
      <c r="AM37" s="157"/>
      <c r="AN37" s="157"/>
      <c r="AO37" s="157"/>
      <c r="AP37" s="157"/>
      <c r="AQ37" s="157"/>
      <c r="AR37" s="157"/>
      <c r="AS37" s="157"/>
      <c r="AT37" s="157"/>
      <c r="AU37" s="157"/>
      <c r="AV37" s="157"/>
      <c r="AW37" s="157"/>
      <c r="AX37" s="157"/>
      <c r="AY37" s="157"/>
      <c r="AZ37" s="157"/>
      <c r="BA37" s="157"/>
      <c r="BB37" s="157"/>
      <c r="BC37" s="157"/>
      <c r="BD37" s="157"/>
      <c r="BE37" s="157"/>
      <c r="BF37" s="157"/>
      <c r="BG37" s="157"/>
    </row>
    <row r="38" spans="1:59" ht="12.75" outlineLevel="1">
      <c r="A38" s="158">
        <v>24</v>
      </c>
      <c r="B38" s="189" t="s">
        <v>153</v>
      </c>
      <c r="C38" s="163" t="s">
        <v>142</v>
      </c>
      <c r="D38" s="165">
        <v>72.45</v>
      </c>
      <c r="E38" s="168"/>
      <c r="F38" s="169">
        <f t="shared" si="7"/>
        <v>0</v>
      </c>
      <c r="G38" s="168"/>
      <c r="H38" s="169">
        <f t="shared" si="8"/>
        <v>0</v>
      </c>
      <c r="I38" s="168"/>
      <c r="J38" s="169">
        <f t="shared" si="9"/>
        <v>0</v>
      </c>
      <c r="K38" s="169">
        <v>21</v>
      </c>
      <c r="L38" s="169">
        <f t="shared" si="10"/>
        <v>0</v>
      </c>
      <c r="M38" s="169">
        <v>0.00038</v>
      </c>
      <c r="N38" s="169">
        <f t="shared" si="11"/>
        <v>0.03</v>
      </c>
      <c r="O38" s="169">
        <v>0.013</v>
      </c>
      <c r="P38" s="169">
        <f t="shared" si="12"/>
        <v>0.94</v>
      </c>
      <c r="Q38" s="169"/>
      <c r="R38" s="169"/>
      <c r="S38" s="170">
        <v>0.107</v>
      </c>
      <c r="T38" s="169">
        <f t="shared" si="13"/>
        <v>7.75</v>
      </c>
      <c r="U38" s="157"/>
      <c r="V38" s="157"/>
      <c r="W38" s="157"/>
      <c r="X38" s="157"/>
      <c r="Y38" s="157"/>
      <c r="Z38" s="157"/>
      <c r="AA38" s="157"/>
      <c r="AB38" s="157"/>
      <c r="AC38" s="157"/>
      <c r="AD38" s="157" t="s">
        <v>126</v>
      </c>
      <c r="AE38" s="157"/>
      <c r="AF38" s="157"/>
      <c r="AG38" s="157"/>
      <c r="AH38" s="157"/>
      <c r="AI38" s="157"/>
      <c r="AJ38" s="157"/>
      <c r="AK38" s="157"/>
      <c r="AL38" s="157"/>
      <c r="AM38" s="157"/>
      <c r="AN38" s="157"/>
      <c r="AO38" s="157"/>
      <c r="AP38" s="157"/>
      <c r="AQ38" s="157"/>
      <c r="AR38" s="157"/>
      <c r="AS38" s="157"/>
      <c r="AT38" s="157"/>
      <c r="AU38" s="157"/>
      <c r="AV38" s="157"/>
      <c r="AW38" s="157"/>
      <c r="AX38" s="157"/>
      <c r="AY38" s="157"/>
      <c r="AZ38" s="157"/>
      <c r="BA38" s="157"/>
      <c r="BB38" s="157"/>
      <c r="BC38" s="157"/>
      <c r="BD38" s="157"/>
      <c r="BE38" s="157"/>
      <c r="BF38" s="157"/>
      <c r="BG38" s="157"/>
    </row>
    <row r="39" spans="1:59" ht="12.75" outlineLevel="1">
      <c r="A39" s="158">
        <v>25</v>
      </c>
      <c r="B39" s="189" t="s">
        <v>154</v>
      </c>
      <c r="C39" s="163" t="s">
        <v>142</v>
      </c>
      <c r="D39" s="165">
        <v>48.5</v>
      </c>
      <c r="E39" s="168"/>
      <c r="F39" s="169">
        <f t="shared" si="7"/>
        <v>0</v>
      </c>
      <c r="G39" s="168"/>
      <c r="H39" s="169">
        <f t="shared" si="8"/>
        <v>0</v>
      </c>
      <c r="I39" s="168"/>
      <c r="J39" s="169">
        <f t="shared" si="9"/>
        <v>0</v>
      </c>
      <c r="K39" s="169">
        <v>21</v>
      </c>
      <c r="L39" s="169">
        <f t="shared" si="10"/>
        <v>0</v>
      </c>
      <c r="M39" s="169">
        <v>0.00059</v>
      </c>
      <c r="N39" s="169">
        <f t="shared" si="11"/>
        <v>0.03</v>
      </c>
      <c r="O39" s="169">
        <v>0.037</v>
      </c>
      <c r="P39" s="169">
        <f t="shared" si="12"/>
        <v>1.79</v>
      </c>
      <c r="Q39" s="169"/>
      <c r="R39" s="169"/>
      <c r="S39" s="170">
        <v>0.443</v>
      </c>
      <c r="T39" s="169">
        <f t="shared" si="13"/>
        <v>21.49</v>
      </c>
      <c r="U39" s="157"/>
      <c r="V39" s="157"/>
      <c r="W39" s="157"/>
      <c r="X39" s="157"/>
      <c r="Y39" s="157"/>
      <c r="Z39" s="157"/>
      <c r="AA39" s="157"/>
      <c r="AB39" s="157"/>
      <c r="AC39" s="157"/>
      <c r="AD39" s="157" t="s">
        <v>126</v>
      </c>
      <c r="AE39" s="157"/>
      <c r="AF39" s="157"/>
      <c r="AG39" s="157"/>
      <c r="AH39" s="157"/>
      <c r="AI39" s="157"/>
      <c r="AJ39" s="157"/>
      <c r="AK39" s="157"/>
      <c r="AL39" s="157"/>
      <c r="AM39" s="157"/>
      <c r="AN39" s="157"/>
      <c r="AO39" s="157"/>
      <c r="AP39" s="157"/>
      <c r="AQ39" s="157"/>
      <c r="AR39" s="157"/>
      <c r="AS39" s="157"/>
      <c r="AT39" s="157"/>
      <c r="AU39" s="157"/>
      <c r="AV39" s="157"/>
      <c r="AW39" s="157"/>
      <c r="AX39" s="157"/>
      <c r="AY39" s="157"/>
      <c r="AZ39" s="157"/>
      <c r="BA39" s="157"/>
      <c r="BB39" s="157"/>
      <c r="BC39" s="157"/>
      <c r="BD39" s="157"/>
      <c r="BE39" s="157"/>
      <c r="BF39" s="157"/>
      <c r="BG39" s="157"/>
    </row>
    <row r="40" spans="1:59" ht="12.75" outlineLevel="1">
      <c r="A40" s="158">
        <v>26</v>
      </c>
      <c r="B40" s="189" t="s">
        <v>155</v>
      </c>
      <c r="C40" s="163" t="s">
        <v>156</v>
      </c>
      <c r="D40" s="165">
        <v>1</v>
      </c>
      <c r="E40" s="168"/>
      <c r="F40" s="169">
        <f t="shared" si="7"/>
        <v>0</v>
      </c>
      <c r="G40" s="168"/>
      <c r="H40" s="169">
        <f t="shared" si="8"/>
        <v>0</v>
      </c>
      <c r="I40" s="168"/>
      <c r="J40" s="169">
        <f t="shared" si="9"/>
        <v>0</v>
      </c>
      <c r="K40" s="169">
        <v>21</v>
      </c>
      <c r="L40" s="169">
        <f t="shared" si="10"/>
        <v>0</v>
      </c>
      <c r="M40" s="169">
        <v>0</v>
      </c>
      <c r="N40" s="169">
        <f t="shared" si="11"/>
        <v>0</v>
      </c>
      <c r="O40" s="169">
        <v>0</v>
      </c>
      <c r="P40" s="169">
        <f t="shared" si="12"/>
        <v>0</v>
      </c>
      <c r="Q40" s="169"/>
      <c r="R40" s="169"/>
      <c r="S40" s="170">
        <v>0</v>
      </c>
      <c r="T40" s="169">
        <f t="shared" si="13"/>
        <v>0</v>
      </c>
      <c r="U40" s="157"/>
      <c r="V40" s="157"/>
      <c r="W40" s="157"/>
      <c r="X40" s="157"/>
      <c r="Y40" s="157"/>
      <c r="Z40" s="157"/>
      <c r="AA40" s="157"/>
      <c r="AB40" s="157"/>
      <c r="AC40" s="157"/>
      <c r="AD40" s="157" t="s">
        <v>126</v>
      </c>
      <c r="AE40" s="157"/>
      <c r="AF40" s="157"/>
      <c r="AG40" s="157"/>
      <c r="AH40" s="157"/>
      <c r="AI40" s="157"/>
      <c r="AJ40" s="157"/>
      <c r="AK40" s="157"/>
      <c r="AL40" s="157"/>
      <c r="AM40" s="157"/>
      <c r="AN40" s="157"/>
      <c r="AO40" s="157"/>
      <c r="AP40" s="157"/>
      <c r="AQ40" s="157"/>
      <c r="AR40" s="157"/>
      <c r="AS40" s="157"/>
      <c r="AT40" s="157"/>
      <c r="AU40" s="157"/>
      <c r="AV40" s="157"/>
      <c r="AW40" s="157"/>
      <c r="AX40" s="157"/>
      <c r="AY40" s="157"/>
      <c r="AZ40" s="157"/>
      <c r="BA40" s="157"/>
      <c r="BB40" s="157"/>
      <c r="BC40" s="157"/>
      <c r="BD40" s="157"/>
      <c r="BE40" s="157"/>
      <c r="BF40" s="157"/>
      <c r="BG40" s="157"/>
    </row>
    <row r="41" spans="1:30" ht="12.75">
      <c r="A41" s="159" t="s">
        <v>122</v>
      </c>
      <c r="B41" s="190" t="s">
        <v>70</v>
      </c>
      <c r="C41" s="164"/>
      <c r="D41" s="166"/>
      <c r="E41" s="171"/>
      <c r="F41" s="171">
        <f>SUMIF(AD42:AD49,"&lt;&gt;NOR",F42:F49)</f>
        <v>0</v>
      </c>
      <c r="G41" s="171"/>
      <c r="H41" s="171">
        <f>SUM(H42:H49)</f>
        <v>0</v>
      </c>
      <c r="I41" s="171"/>
      <c r="J41" s="171">
        <f>SUM(J42:J49)</f>
        <v>0</v>
      </c>
      <c r="K41" s="171"/>
      <c r="L41" s="171">
        <f>SUM(L42:L49)</f>
        <v>0</v>
      </c>
      <c r="M41" s="171"/>
      <c r="N41" s="171">
        <f>SUM(N42:N49)</f>
        <v>0.03</v>
      </c>
      <c r="O41" s="171"/>
      <c r="P41" s="171">
        <f>SUM(P42:P49)</f>
        <v>5.46</v>
      </c>
      <c r="Q41" s="171"/>
      <c r="R41" s="171"/>
      <c r="S41" s="172"/>
      <c r="T41" s="171">
        <f>SUM(T42:T49)</f>
        <v>40.12</v>
      </c>
      <c r="AD41" t="s">
        <v>123</v>
      </c>
    </row>
    <row r="42" spans="1:59" ht="12.75" outlineLevel="1">
      <c r="A42" s="158">
        <v>27</v>
      </c>
      <c r="B42" s="189" t="s">
        <v>157</v>
      </c>
      <c r="C42" s="163" t="s">
        <v>149</v>
      </c>
      <c r="D42" s="165">
        <v>0.32</v>
      </c>
      <c r="E42" s="168"/>
      <c r="F42" s="169">
        <f aca="true" t="shared" si="14" ref="F42:F49">ROUND(D42*E42,2)</f>
        <v>0</v>
      </c>
      <c r="G42" s="168"/>
      <c r="H42" s="169">
        <f aca="true" t="shared" si="15" ref="H42:H49">ROUND(D42*G42,2)</f>
        <v>0</v>
      </c>
      <c r="I42" s="168"/>
      <c r="J42" s="169">
        <f aca="true" t="shared" si="16" ref="J42:J49">ROUND(D42*I42,2)</f>
        <v>0</v>
      </c>
      <c r="K42" s="169">
        <v>21</v>
      </c>
      <c r="L42" s="169">
        <f aca="true" t="shared" si="17" ref="L42:L49">F42*(1+K42/100)</f>
        <v>0</v>
      </c>
      <c r="M42" s="169">
        <v>0.00182</v>
      </c>
      <c r="N42" s="169">
        <f aca="true" t="shared" si="18" ref="N42:N49">ROUND(D42*M42,2)</f>
        <v>0</v>
      </c>
      <c r="O42" s="169">
        <v>1.8</v>
      </c>
      <c r="P42" s="169">
        <f aca="true" t="shared" si="19" ref="P42:P49">ROUND(D42*O42,2)</f>
        <v>0.58</v>
      </c>
      <c r="Q42" s="169"/>
      <c r="R42" s="169"/>
      <c r="S42" s="170">
        <v>5.016</v>
      </c>
      <c r="T42" s="169">
        <f aca="true" t="shared" si="20" ref="T42:T49">ROUND(D42*S42,2)</f>
        <v>1.61</v>
      </c>
      <c r="U42" s="157"/>
      <c r="V42" s="157"/>
      <c r="W42" s="157"/>
      <c r="X42" s="157"/>
      <c r="Y42" s="157"/>
      <c r="Z42" s="157"/>
      <c r="AA42" s="157"/>
      <c r="AB42" s="157"/>
      <c r="AC42" s="157"/>
      <c r="AD42" s="157" t="s">
        <v>126</v>
      </c>
      <c r="AE42" s="157"/>
      <c r="AF42" s="157"/>
      <c r="AG42" s="157"/>
      <c r="AH42" s="157"/>
      <c r="AI42" s="157"/>
      <c r="AJ42" s="157"/>
      <c r="AK42" s="157"/>
      <c r="AL42" s="157"/>
      <c r="AM42" s="157"/>
      <c r="AN42" s="157"/>
      <c r="AO42" s="157"/>
      <c r="AP42" s="157"/>
      <c r="AQ42" s="157"/>
      <c r="AR42" s="157"/>
      <c r="AS42" s="157"/>
      <c r="AT42" s="157"/>
      <c r="AU42" s="157"/>
      <c r="AV42" s="157"/>
      <c r="AW42" s="157"/>
      <c r="AX42" s="157"/>
      <c r="AY42" s="157"/>
      <c r="AZ42" s="157"/>
      <c r="BA42" s="157"/>
      <c r="BB42" s="157"/>
      <c r="BC42" s="157"/>
      <c r="BD42" s="157"/>
      <c r="BE42" s="157"/>
      <c r="BF42" s="157"/>
      <c r="BG42" s="157"/>
    </row>
    <row r="43" spans="1:59" ht="12.75" outlineLevel="1">
      <c r="A43" s="158">
        <v>28</v>
      </c>
      <c r="B43" s="189" t="s">
        <v>158</v>
      </c>
      <c r="C43" s="163" t="s">
        <v>142</v>
      </c>
      <c r="D43" s="165">
        <v>25.4</v>
      </c>
      <c r="E43" s="168"/>
      <c r="F43" s="169">
        <f t="shared" si="14"/>
        <v>0</v>
      </c>
      <c r="G43" s="168"/>
      <c r="H43" s="169">
        <f t="shared" si="15"/>
        <v>0</v>
      </c>
      <c r="I43" s="168"/>
      <c r="J43" s="169">
        <f t="shared" si="16"/>
        <v>0</v>
      </c>
      <c r="K43" s="169">
        <v>21</v>
      </c>
      <c r="L43" s="169">
        <f t="shared" si="17"/>
        <v>0</v>
      </c>
      <c r="M43" s="169">
        <v>0.00049</v>
      </c>
      <c r="N43" s="169">
        <f t="shared" si="18"/>
        <v>0.01</v>
      </c>
      <c r="O43" s="169">
        <v>0.002</v>
      </c>
      <c r="P43" s="169">
        <f t="shared" si="19"/>
        <v>0.05</v>
      </c>
      <c r="Q43" s="169"/>
      <c r="R43" s="169"/>
      <c r="S43" s="170">
        <v>0.176</v>
      </c>
      <c r="T43" s="169">
        <f t="shared" si="20"/>
        <v>4.47</v>
      </c>
      <c r="U43" s="157"/>
      <c r="V43" s="157"/>
      <c r="W43" s="157"/>
      <c r="X43" s="157"/>
      <c r="Y43" s="157"/>
      <c r="Z43" s="157"/>
      <c r="AA43" s="157"/>
      <c r="AB43" s="157"/>
      <c r="AC43" s="157"/>
      <c r="AD43" s="157" t="s">
        <v>126</v>
      </c>
      <c r="AE43" s="157"/>
      <c r="AF43" s="157"/>
      <c r="AG43" s="157"/>
      <c r="AH43" s="157"/>
      <c r="AI43" s="157"/>
      <c r="AJ43" s="157"/>
      <c r="AK43" s="157"/>
      <c r="AL43" s="157"/>
      <c r="AM43" s="157"/>
      <c r="AN43" s="157"/>
      <c r="AO43" s="157"/>
      <c r="AP43" s="157"/>
      <c r="AQ43" s="157"/>
      <c r="AR43" s="157"/>
      <c r="AS43" s="157"/>
      <c r="AT43" s="157"/>
      <c r="AU43" s="157"/>
      <c r="AV43" s="157"/>
      <c r="AW43" s="157"/>
      <c r="AX43" s="157"/>
      <c r="AY43" s="157"/>
      <c r="AZ43" s="157"/>
      <c r="BA43" s="157"/>
      <c r="BB43" s="157"/>
      <c r="BC43" s="157"/>
      <c r="BD43" s="157"/>
      <c r="BE43" s="157"/>
      <c r="BF43" s="157"/>
      <c r="BG43" s="157"/>
    </row>
    <row r="44" spans="1:59" ht="12.75" outlineLevel="1">
      <c r="A44" s="158">
        <v>29</v>
      </c>
      <c r="B44" s="189" t="s">
        <v>159</v>
      </c>
      <c r="C44" s="163" t="s">
        <v>142</v>
      </c>
      <c r="D44" s="165">
        <v>14.5</v>
      </c>
      <c r="E44" s="168"/>
      <c r="F44" s="169">
        <f t="shared" si="14"/>
        <v>0</v>
      </c>
      <c r="G44" s="168"/>
      <c r="H44" s="169">
        <f t="shared" si="15"/>
        <v>0</v>
      </c>
      <c r="I44" s="168"/>
      <c r="J44" s="169">
        <f t="shared" si="16"/>
        <v>0</v>
      </c>
      <c r="K44" s="169">
        <v>21</v>
      </c>
      <c r="L44" s="169">
        <f t="shared" si="17"/>
        <v>0</v>
      </c>
      <c r="M44" s="169">
        <v>0.001</v>
      </c>
      <c r="N44" s="169">
        <f t="shared" si="18"/>
        <v>0.01</v>
      </c>
      <c r="O44" s="169">
        <v>0.001</v>
      </c>
      <c r="P44" s="169">
        <f t="shared" si="19"/>
        <v>0.01</v>
      </c>
      <c r="Q44" s="169"/>
      <c r="R44" s="169"/>
      <c r="S44" s="170">
        <v>0.137</v>
      </c>
      <c r="T44" s="169">
        <f t="shared" si="20"/>
        <v>1.99</v>
      </c>
      <c r="U44" s="157"/>
      <c r="V44" s="157"/>
      <c r="W44" s="157"/>
      <c r="X44" s="157"/>
      <c r="Y44" s="157"/>
      <c r="Z44" s="157"/>
      <c r="AA44" s="157"/>
      <c r="AB44" s="157"/>
      <c r="AC44" s="157"/>
      <c r="AD44" s="157" t="s">
        <v>126</v>
      </c>
      <c r="AE44" s="157"/>
      <c r="AF44" s="157"/>
      <c r="AG44" s="157"/>
      <c r="AH44" s="157"/>
      <c r="AI44" s="157"/>
      <c r="AJ44" s="157"/>
      <c r="AK44" s="157"/>
      <c r="AL44" s="157"/>
      <c r="AM44" s="157"/>
      <c r="AN44" s="157"/>
      <c r="AO44" s="157"/>
      <c r="AP44" s="157"/>
      <c r="AQ44" s="157"/>
      <c r="AR44" s="157"/>
      <c r="AS44" s="157"/>
      <c r="AT44" s="157"/>
      <c r="AU44" s="157"/>
      <c r="AV44" s="157"/>
      <c r="AW44" s="157"/>
      <c r="AX44" s="157"/>
      <c r="AY44" s="157"/>
      <c r="AZ44" s="157"/>
      <c r="BA44" s="157"/>
      <c r="BB44" s="157"/>
      <c r="BC44" s="157"/>
      <c r="BD44" s="157"/>
      <c r="BE44" s="157"/>
      <c r="BF44" s="157"/>
      <c r="BG44" s="157"/>
    </row>
    <row r="45" spans="1:59" ht="12.75" outlineLevel="1">
      <c r="A45" s="158">
        <v>30</v>
      </c>
      <c r="B45" s="189" t="s">
        <v>160</v>
      </c>
      <c r="C45" s="163" t="s">
        <v>142</v>
      </c>
      <c r="D45" s="165">
        <v>8.5</v>
      </c>
      <c r="E45" s="168"/>
      <c r="F45" s="169">
        <f t="shared" si="14"/>
        <v>0</v>
      </c>
      <c r="G45" s="168"/>
      <c r="H45" s="169">
        <f t="shared" si="15"/>
        <v>0</v>
      </c>
      <c r="I45" s="168"/>
      <c r="J45" s="169">
        <f t="shared" si="16"/>
        <v>0</v>
      </c>
      <c r="K45" s="169">
        <v>21</v>
      </c>
      <c r="L45" s="169">
        <f t="shared" si="17"/>
        <v>0</v>
      </c>
      <c r="M45" s="169">
        <v>0.00049</v>
      </c>
      <c r="N45" s="169">
        <f t="shared" si="18"/>
        <v>0</v>
      </c>
      <c r="O45" s="169">
        <v>0.009</v>
      </c>
      <c r="P45" s="169">
        <f t="shared" si="19"/>
        <v>0.08</v>
      </c>
      <c r="Q45" s="169"/>
      <c r="R45" s="169"/>
      <c r="S45" s="170">
        <v>0.301</v>
      </c>
      <c r="T45" s="169">
        <f t="shared" si="20"/>
        <v>2.56</v>
      </c>
      <c r="U45" s="157"/>
      <c r="V45" s="157"/>
      <c r="W45" s="157"/>
      <c r="X45" s="157"/>
      <c r="Y45" s="157"/>
      <c r="Z45" s="157"/>
      <c r="AA45" s="157"/>
      <c r="AB45" s="157"/>
      <c r="AC45" s="157"/>
      <c r="AD45" s="157" t="s">
        <v>126</v>
      </c>
      <c r="AE45" s="157"/>
      <c r="AF45" s="157"/>
      <c r="AG45" s="157"/>
      <c r="AH45" s="157"/>
      <c r="AI45" s="157"/>
      <c r="AJ45" s="157"/>
      <c r="AK45" s="157"/>
      <c r="AL45" s="157"/>
      <c r="AM45" s="157"/>
      <c r="AN45" s="157"/>
      <c r="AO45" s="157"/>
      <c r="AP45" s="157"/>
      <c r="AQ45" s="157"/>
      <c r="AR45" s="157"/>
      <c r="AS45" s="157"/>
      <c r="AT45" s="157"/>
      <c r="AU45" s="157"/>
      <c r="AV45" s="157"/>
      <c r="AW45" s="157"/>
      <c r="AX45" s="157"/>
      <c r="AY45" s="157"/>
      <c r="AZ45" s="157"/>
      <c r="BA45" s="157"/>
      <c r="BB45" s="157"/>
      <c r="BC45" s="157"/>
      <c r="BD45" s="157"/>
      <c r="BE45" s="157"/>
      <c r="BF45" s="157"/>
      <c r="BG45" s="157"/>
    </row>
    <row r="46" spans="1:59" ht="12.75" outlineLevel="1">
      <c r="A46" s="158">
        <v>31</v>
      </c>
      <c r="B46" s="189" t="s">
        <v>161</v>
      </c>
      <c r="C46" s="163" t="s">
        <v>128</v>
      </c>
      <c r="D46" s="165">
        <v>42.45</v>
      </c>
      <c r="E46" s="168"/>
      <c r="F46" s="169">
        <f t="shared" si="14"/>
        <v>0</v>
      </c>
      <c r="G46" s="168"/>
      <c r="H46" s="169">
        <f t="shared" si="15"/>
        <v>0</v>
      </c>
      <c r="I46" s="168"/>
      <c r="J46" s="169">
        <f t="shared" si="16"/>
        <v>0</v>
      </c>
      <c r="K46" s="169">
        <v>21</v>
      </c>
      <c r="L46" s="169">
        <f t="shared" si="17"/>
        <v>0</v>
      </c>
      <c r="M46" s="169">
        <v>0</v>
      </c>
      <c r="N46" s="169">
        <f t="shared" si="18"/>
        <v>0</v>
      </c>
      <c r="O46" s="169">
        <v>0.089</v>
      </c>
      <c r="P46" s="169">
        <f t="shared" si="19"/>
        <v>3.78</v>
      </c>
      <c r="Q46" s="169"/>
      <c r="R46" s="169"/>
      <c r="S46" s="170">
        <v>0.39</v>
      </c>
      <c r="T46" s="169">
        <f t="shared" si="20"/>
        <v>16.56</v>
      </c>
      <c r="U46" s="157"/>
      <c r="V46" s="157"/>
      <c r="W46" s="157"/>
      <c r="X46" s="157"/>
      <c r="Y46" s="157"/>
      <c r="Z46" s="157"/>
      <c r="AA46" s="157"/>
      <c r="AB46" s="157"/>
      <c r="AC46" s="157"/>
      <c r="AD46" s="157" t="s">
        <v>126</v>
      </c>
      <c r="AE46" s="157"/>
      <c r="AF46" s="157"/>
      <c r="AG46" s="157"/>
      <c r="AH46" s="157"/>
      <c r="AI46" s="157"/>
      <c r="AJ46" s="157"/>
      <c r="AK46" s="157"/>
      <c r="AL46" s="157"/>
      <c r="AM46" s="157"/>
      <c r="AN46" s="157"/>
      <c r="AO46" s="157"/>
      <c r="AP46" s="157"/>
      <c r="AQ46" s="157"/>
      <c r="AR46" s="157"/>
      <c r="AS46" s="157"/>
      <c r="AT46" s="157"/>
      <c r="AU46" s="157"/>
      <c r="AV46" s="157"/>
      <c r="AW46" s="157"/>
      <c r="AX46" s="157"/>
      <c r="AY46" s="157"/>
      <c r="AZ46" s="157"/>
      <c r="BA46" s="157"/>
      <c r="BB46" s="157"/>
      <c r="BC46" s="157"/>
      <c r="BD46" s="157"/>
      <c r="BE46" s="157"/>
      <c r="BF46" s="157"/>
      <c r="BG46" s="157"/>
    </row>
    <row r="47" spans="1:59" ht="12.75" outlineLevel="1">
      <c r="A47" s="158">
        <v>32</v>
      </c>
      <c r="B47" s="189" t="s">
        <v>162</v>
      </c>
      <c r="C47" s="163" t="s">
        <v>142</v>
      </c>
      <c r="D47" s="165">
        <v>8.4</v>
      </c>
      <c r="E47" s="168"/>
      <c r="F47" s="169">
        <f t="shared" si="14"/>
        <v>0</v>
      </c>
      <c r="G47" s="168"/>
      <c r="H47" s="169">
        <f t="shared" si="15"/>
        <v>0</v>
      </c>
      <c r="I47" s="168"/>
      <c r="J47" s="169">
        <f t="shared" si="16"/>
        <v>0</v>
      </c>
      <c r="K47" s="169">
        <v>21</v>
      </c>
      <c r="L47" s="169">
        <f t="shared" si="17"/>
        <v>0</v>
      </c>
      <c r="M47" s="169">
        <v>0.00049</v>
      </c>
      <c r="N47" s="169">
        <f t="shared" si="18"/>
        <v>0</v>
      </c>
      <c r="O47" s="169">
        <v>0.003</v>
      </c>
      <c r="P47" s="169">
        <f t="shared" si="19"/>
        <v>0.03</v>
      </c>
      <c r="Q47" s="169"/>
      <c r="R47" s="169"/>
      <c r="S47" s="170">
        <v>0.103</v>
      </c>
      <c r="T47" s="169">
        <f t="shared" si="20"/>
        <v>0.87</v>
      </c>
      <c r="U47" s="157"/>
      <c r="V47" s="157"/>
      <c r="W47" s="157"/>
      <c r="X47" s="157"/>
      <c r="Y47" s="157"/>
      <c r="Z47" s="157"/>
      <c r="AA47" s="157"/>
      <c r="AB47" s="157"/>
      <c r="AC47" s="157"/>
      <c r="AD47" s="157" t="s">
        <v>126</v>
      </c>
      <c r="AE47" s="157"/>
      <c r="AF47" s="157"/>
      <c r="AG47" s="157"/>
      <c r="AH47" s="157"/>
      <c r="AI47" s="157"/>
      <c r="AJ47" s="157"/>
      <c r="AK47" s="157"/>
      <c r="AL47" s="157"/>
      <c r="AM47" s="157"/>
      <c r="AN47" s="157"/>
      <c r="AO47" s="157"/>
      <c r="AP47" s="157"/>
      <c r="AQ47" s="157"/>
      <c r="AR47" s="157"/>
      <c r="AS47" s="157"/>
      <c r="AT47" s="157"/>
      <c r="AU47" s="157"/>
      <c r="AV47" s="157"/>
      <c r="AW47" s="157"/>
      <c r="AX47" s="157"/>
      <c r="AY47" s="157"/>
      <c r="AZ47" s="157"/>
      <c r="BA47" s="157"/>
      <c r="BB47" s="157"/>
      <c r="BC47" s="157"/>
      <c r="BD47" s="157"/>
      <c r="BE47" s="157"/>
      <c r="BF47" s="157"/>
      <c r="BG47" s="157"/>
    </row>
    <row r="48" spans="1:59" ht="12.75" outlineLevel="1">
      <c r="A48" s="158">
        <v>33</v>
      </c>
      <c r="B48" s="189" t="s">
        <v>163</v>
      </c>
      <c r="C48" s="163" t="s">
        <v>142</v>
      </c>
      <c r="D48" s="165">
        <v>5</v>
      </c>
      <c r="E48" s="168"/>
      <c r="F48" s="169">
        <f t="shared" si="14"/>
        <v>0</v>
      </c>
      <c r="G48" s="168"/>
      <c r="H48" s="169">
        <f t="shared" si="15"/>
        <v>0</v>
      </c>
      <c r="I48" s="168"/>
      <c r="J48" s="169">
        <f t="shared" si="16"/>
        <v>0</v>
      </c>
      <c r="K48" s="169">
        <v>21</v>
      </c>
      <c r="L48" s="169">
        <f t="shared" si="17"/>
        <v>0</v>
      </c>
      <c r="M48" s="169">
        <v>0.00049</v>
      </c>
      <c r="N48" s="169">
        <f t="shared" si="18"/>
        <v>0</v>
      </c>
      <c r="O48" s="169">
        <v>0.018</v>
      </c>
      <c r="P48" s="169">
        <f t="shared" si="19"/>
        <v>0.09</v>
      </c>
      <c r="Q48" s="169"/>
      <c r="R48" s="169"/>
      <c r="S48" s="170">
        <v>0.342</v>
      </c>
      <c r="T48" s="169">
        <f t="shared" si="20"/>
        <v>1.71</v>
      </c>
      <c r="U48" s="157"/>
      <c r="V48" s="157"/>
      <c r="W48" s="157"/>
      <c r="X48" s="157"/>
      <c r="Y48" s="157"/>
      <c r="Z48" s="157"/>
      <c r="AA48" s="157"/>
      <c r="AB48" s="157"/>
      <c r="AC48" s="157"/>
      <c r="AD48" s="157" t="s">
        <v>126</v>
      </c>
      <c r="AE48" s="157"/>
      <c r="AF48" s="157"/>
      <c r="AG48" s="157"/>
      <c r="AH48" s="157"/>
      <c r="AI48" s="157"/>
      <c r="AJ48" s="157"/>
      <c r="AK48" s="157"/>
      <c r="AL48" s="157"/>
      <c r="AM48" s="157"/>
      <c r="AN48" s="157"/>
      <c r="AO48" s="157"/>
      <c r="AP48" s="157"/>
      <c r="AQ48" s="157"/>
      <c r="AR48" s="157"/>
      <c r="AS48" s="157"/>
      <c r="AT48" s="157"/>
      <c r="AU48" s="157"/>
      <c r="AV48" s="157"/>
      <c r="AW48" s="157"/>
      <c r="AX48" s="157"/>
      <c r="AY48" s="157"/>
      <c r="AZ48" s="157"/>
      <c r="BA48" s="157"/>
      <c r="BB48" s="157"/>
      <c r="BC48" s="157"/>
      <c r="BD48" s="157"/>
      <c r="BE48" s="157"/>
      <c r="BF48" s="157"/>
      <c r="BG48" s="157"/>
    </row>
    <row r="49" spans="1:59" ht="12.75" outlineLevel="1">
      <c r="A49" s="158">
        <v>34</v>
      </c>
      <c r="B49" s="189" t="s">
        <v>164</v>
      </c>
      <c r="C49" s="163" t="s">
        <v>142</v>
      </c>
      <c r="D49" s="165">
        <v>15.5</v>
      </c>
      <c r="E49" s="168"/>
      <c r="F49" s="169">
        <f t="shared" si="14"/>
        <v>0</v>
      </c>
      <c r="G49" s="168"/>
      <c r="H49" s="169">
        <f t="shared" si="15"/>
        <v>0</v>
      </c>
      <c r="I49" s="168"/>
      <c r="J49" s="169">
        <f t="shared" si="16"/>
        <v>0</v>
      </c>
      <c r="K49" s="169">
        <v>21</v>
      </c>
      <c r="L49" s="169">
        <f t="shared" si="17"/>
        <v>0</v>
      </c>
      <c r="M49" s="169">
        <v>0.00049</v>
      </c>
      <c r="N49" s="169">
        <f t="shared" si="18"/>
        <v>0.01</v>
      </c>
      <c r="O49" s="169">
        <v>0.054</v>
      </c>
      <c r="P49" s="169">
        <f t="shared" si="19"/>
        <v>0.84</v>
      </c>
      <c r="Q49" s="169"/>
      <c r="R49" s="169"/>
      <c r="S49" s="170">
        <v>0.668</v>
      </c>
      <c r="T49" s="169">
        <f t="shared" si="20"/>
        <v>10.35</v>
      </c>
      <c r="U49" s="157"/>
      <c r="V49" s="157"/>
      <c r="W49" s="157"/>
      <c r="X49" s="157"/>
      <c r="Y49" s="157"/>
      <c r="Z49" s="157"/>
      <c r="AA49" s="157"/>
      <c r="AB49" s="157"/>
      <c r="AC49" s="157"/>
      <c r="AD49" s="157" t="s">
        <v>126</v>
      </c>
      <c r="AE49" s="157"/>
      <c r="AF49" s="157"/>
      <c r="AG49" s="157"/>
      <c r="AH49" s="157"/>
      <c r="AI49" s="157"/>
      <c r="AJ49" s="157"/>
      <c r="AK49" s="157"/>
      <c r="AL49" s="157"/>
      <c r="AM49" s="157"/>
      <c r="AN49" s="157"/>
      <c r="AO49" s="157"/>
      <c r="AP49" s="157"/>
      <c r="AQ49" s="157"/>
      <c r="AR49" s="157"/>
      <c r="AS49" s="157"/>
      <c r="AT49" s="157"/>
      <c r="AU49" s="157"/>
      <c r="AV49" s="157"/>
      <c r="AW49" s="157"/>
      <c r="AX49" s="157"/>
      <c r="AY49" s="157"/>
      <c r="AZ49" s="157"/>
      <c r="BA49" s="157"/>
      <c r="BB49" s="157"/>
      <c r="BC49" s="157"/>
      <c r="BD49" s="157"/>
      <c r="BE49" s="157"/>
      <c r="BF49" s="157"/>
      <c r="BG49" s="157"/>
    </row>
    <row r="50" spans="1:30" ht="12.75">
      <c r="A50" s="159" t="s">
        <v>122</v>
      </c>
      <c r="B50" s="190" t="s">
        <v>72</v>
      </c>
      <c r="C50" s="164"/>
      <c r="D50" s="166"/>
      <c r="E50" s="171"/>
      <c r="F50" s="171">
        <f>SUMIF(AD51:AD61,"&lt;&gt;NOR",F51:F61)</f>
        <v>0</v>
      </c>
      <c r="G50" s="171"/>
      <c r="H50" s="171">
        <f>SUM(H51:H61)</f>
        <v>0</v>
      </c>
      <c r="I50" s="171"/>
      <c r="J50" s="171">
        <f>SUM(J51:J61)</f>
        <v>0</v>
      </c>
      <c r="K50" s="171"/>
      <c r="L50" s="171">
        <f>SUM(L51:L61)</f>
        <v>0</v>
      </c>
      <c r="M50" s="171"/>
      <c r="N50" s="171">
        <f>SUM(N51:N61)</f>
        <v>0</v>
      </c>
      <c r="O50" s="171"/>
      <c r="P50" s="171">
        <f>SUM(P51:P61)</f>
        <v>0</v>
      </c>
      <c r="Q50" s="171"/>
      <c r="R50" s="171"/>
      <c r="S50" s="172"/>
      <c r="T50" s="171">
        <f>SUM(T51:T61)</f>
        <v>126.46</v>
      </c>
      <c r="AD50" t="s">
        <v>123</v>
      </c>
    </row>
    <row r="51" spans="1:59" ht="12.75" outlineLevel="1">
      <c r="A51" s="158">
        <v>35</v>
      </c>
      <c r="B51" s="189" t="s">
        <v>165</v>
      </c>
      <c r="C51" s="163" t="s">
        <v>166</v>
      </c>
      <c r="D51" s="165">
        <v>6.25</v>
      </c>
      <c r="E51" s="168"/>
      <c r="F51" s="169">
        <f aca="true" t="shared" si="21" ref="F51:F61">ROUND(D51*E51,2)</f>
        <v>0</v>
      </c>
      <c r="G51" s="168"/>
      <c r="H51" s="169">
        <f aca="true" t="shared" si="22" ref="H51:H61">ROUND(D51*G51,2)</f>
        <v>0</v>
      </c>
      <c r="I51" s="168"/>
      <c r="J51" s="169">
        <f aca="true" t="shared" si="23" ref="J51:J61">ROUND(D51*I51,2)</f>
        <v>0</v>
      </c>
      <c r="K51" s="169">
        <v>21</v>
      </c>
      <c r="L51" s="169">
        <f aca="true" t="shared" si="24" ref="L51:L61">F51*(1+K51/100)</f>
        <v>0</v>
      </c>
      <c r="M51" s="169">
        <v>0</v>
      </c>
      <c r="N51" s="169">
        <f aca="true" t="shared" si="25" ref="N51:N61">ROUND(D51*M51,2)</f>
        <v>0</v>
      </c>
      <c r="O51" s="169">
        <v>0</v>
      </c>
      <c r="P51" s="169">
        <f aca="true" t="shared" si="26" ref="P51:P61">ROUND(D51*O51,2)</f>
        <v>0</v>
      </c>
      <c r="Q51" s="169"/>
      <c r="R51" s="169"/>
      <c r="S51" s="170">
        <v>7.348</v>
      </c>
      <c r="T51" s="169">
        <f aca="true" t="shared" si="27" ref="T51:T61">ROUND(D51*S51,2)</f>
        <v>45.93</v>
      </c>
      <c r="U51" s="157"/>
      <c r="V51" s="157"/>
      <c r="W51" s="157"/>
      <c r="X51" s="157"/>
      <c r="Y51" s="157"/>
      <c r="Z51" s="157"/>
      <c r="AA51" s="157"/>
      <c r="AB51" s="157"/>
      <c r="AC51" s="157"/>
      <c r="AD51" s="157" t="s">
        <v>126</v>
      </c>
      <c r="AE51" s="157"/>
      <c r="AF51" s="157"/>
      <c r="AG51" s="157"/>
      <c r="AH51" s="157"/>
      <c r="AI51" s="157"/>
      <c r="AJ51" s="157"/>
      <c r="AK51" s="157"/>
      <c r="AL51" s="157"/>
      <c r="AM51" s="157"/>
      <c r="AN51" s="157"/>
      <c r="AO51" s="157"/>
      <c r="AP51" s="157"/>
      <c r="AQ51" s="157"/>
      <c r="AR51" s="157"/>
      <c r="AS51" s="157"/>
      <c r="AT51" s="157"/>
      <c r="AU51" s="157"/>
      <c r="AV51" s="157"/>
      <c r="AW51" s="157"/>
      <c r="AX51" s="157"/>
      <c r="AY51" s="157"/>
      <c r="AZ51" s="157"/>
      <c r="BA51" s="157"/>
      <c r="BB51" s="157"/>
      <c r="BC51" s="157"/>
      <c r="BD51" s="157"/>
      <c r="BE51" s="157"/>
      <c r="BF51" s="157"/>
      <c r="BG51" s="157"/>
    </row>
    <row r="52" spans="1:59" ht="12.75" outlineLevel="1">
      <c r="A52" s="158">
        <v>36</v>
      </c>
      <c r="B52" s="189" t="s">
        <v>167</v>
      </c>
      <c r="C52" s="163" t="s">
        <v>166</v>
      </c>
      <c r="D52" s="165">
        <v>6.25</v>
      </c>
      <c r="E52" s="168"/>
      <c r="F52" s="169">
        <f t="shared" si="21"/>
        <v>0</v>
      </c>
      <c r="G52" s="168"/>
      <c r="H52" s="169">
        <f t="shared" si="22"/>
        <v>0</v>
      </c>
      <c r="I52" s="168"/>
      <c r="J52" s="169">
        <f t="shared" si="23"/>
        <v>0</v>
      </c>
      <c r="K52" s="169">
        <v>21</v>
      </c>
      <c r="L52" s="169">
        <f t="shared" si="24"/>
        <v>0</v>
      </c>
      <c r="M52" s="169">
        <v>0</v>
      </c>
      <c r="N52" s="169">
        <f t="shared" si="25"/>
        <v>0</v>
      </c>
      <c r="O52" s="169">
        <v>0</v>
      </c>
      <c r="P52" s="169">
        <f t="shared" si="26"/>
        <v>0</v>
      </c>
      <c r="Q52" s="169"/>
      <c r="R52" s="169"/>
      <c r="S52" s="170">
        <v>0.852</v>
      </c>
      <c r="T52" s="169">
        <f t="shared" si="27"/>
        <v>5.33</v>
      </c>
      <c r="U52" s="157"/>
      <c r="V52" s="157"/>
      <c r="W52" s="157"/>
      <c r="X52" s="157"/>
      <c r="Y52" s="157"/>
      <c r="Z52" s="157"/>
      <c r="AA52" s="157"/>
      <c r="AB52" s="157"/>
      <c r="AC52" s="157"/>
      <c r="AD52" s="157" t="s">
        <v>126</v>
      </c>
      <c r="AE52" s="157"/>
      <c r="AF52" s="157"/>
      <c r="AG52" s="157"/>
      <c r="AH52" s="157"/>
      <c r="AI52" s="157"/>
      <c r="AJ52" s="157"/>
      <c r="AK52" s="157"/>
      <c r="AL52" s="157"/>
      <c r="AM52" s="157"/>
      <c r="AN52" s="157"/>
      <c r="AO52" s="157"/>
      <c r="AP52" s="157"/>
      <c r="AQ52" s="157"/>
      <c r="AR52" s="157"/>
      <c r="AS52" s="157"/>
      <c r="AT52" s="157"/>
      <c r="AU52" s="157"/>
      <c r="AV52" s="157"/>
      <c r="AW52" s="157"/>
      <c r="AX52" s="157"/>
      <c r="AY52" s="157"/>
      <c r="AZ52" s="157"/>
      <c r="BA52" s="157"/>
      <c r="BB52" s="157"/>
      <c r="BC52" s="157"/>
      <c r="BD52" s="157"/>
      <c r="BE52" s="157"/>
      <c r="BF52" s="157"/>
      <c r="BG52" s="157"/>
    </row>
    <row r="53" spans="1:59" ht="12.75" outlineLevel="1">
      <c r="A53" s="158">
        <v>37</v>
      </c>
      <c r="B53" s="189" t="s">
        <v>168</v>
      </c>
      <c r="C53" s="163" t="s">
        <v>166</v>
      </c>
      <c r="D53" s="165">
        <v>17.84</v>
      </c>
      <c r="E53" s="168"/>
      <c r="F53" s="169">
        <f t="shared" si="21"/>
        <v>0</v>
      </c>
      <c r="G53" s="168"/>
      <c r="H53" s="169">
        <f t="shared" si="22"/>
        <v>0</v>
      </c>
      <c r="I53" s="168"/>
      <c r="J53" s="169">
        <f t="shared" si="23"/>
        <v>0</v>
      </c>
      <c r="K53" s="169">
        <v>21</v>
      </c>
      <c r="L53" s="169">
        <f t="shared" si="24"/>
        <v>0</v>
      </c>
      <c r="M53" s="169">
        <v>0</v>
      </c>
      <c r="N53" s="169">
        <f t="shared" si="25"/>
        <v>0</v>
      </c>
      <c r="O53" s="169">
        <v>0</v>
      </c>
      <c r="P53" s="169">
        <f t="shared" si="26"/>
        <v>0</v>
      </c>
      <c r="Q53" s="169"/>
      <c r="R53" s="169"/>
      <c r="S53" s="170">
        <v>0.164</v>
      </c>
      <c r="T53" s="169">
        <f t="shared" si="27"/>
        <v>2.93</v>
      </c>
      <c r="U53" s="157"/>
      <c r="V53" s="157"/>
      <c r="W53" s="157"/>
      <c r="X53" s="157"/>
      <c r="Y53" s="157"/>
      <c r="Z53" s="157"/>
      <c r="AA53" s="157"/>
      <c r="AB53" s="157"/>
      <c r="AC53" s="157"/>
      <c r="AD53" s="157" t="s">
        <v>126</v>
      </c>
      <c r="AE53" s="157"/>
      <c r="AF53" s="157"/>
      <c r="AG53" s="157"/>
      <c r="AH53" s="157"/>
      <c r="AI53" s="157"/>
      <c r="AJ53" s="157"/>
      <c r="AK53" s="157"/>
      <c r="AL53" s="157"/>
      <c r="AM53" s="157"/>
      <c r="AN53" s="157"/>
      <c r="AO53" s="157"/>
      <c r="AP53" s="157"/>
      <c r="AQ53" s="157"/>
      <c r="AR53" s="157"/>
      <c r="AS53" s="157"/>
      <c r="AT53" s="157"/>
      <c r="AU53" s="157"/>
      <c r="AV53" s="157"/>
      <c r="AW53" s="157"/>
      <c r="AX53" s="157"/>
      <c r="AY53" s="157"/>
      <c r="AZ53" s="157"/>
      <c r="BA53" s="157"/>
      <c r="BB53" s="157"/>
      <c r="BC53" s="157"/>
      <c r="BD53" s="157"/>
      <c r="BE53" s="157"/>
      <c r="BF53" s="157"/>
      <c r="BG53" s="157"/>
    </row>
    <row r="54" spans="1:59" ht="12.75" outlineLevel="1">
      <c r="A54" s="158">
        <v>38</v>
      </c>
      <c r="B54" s="189" t="s">
        <v>169</v>
      </c>
      <c r="C54" s="163" t="s">
        <v>166</v>
      </c>
      <c r="D54" s="165">
        <v>17.84</v>
      </c>
      <c r="E54" s="168"/>
      <c r="F54" s="169">
        <f t="shared" si="21"/>
        <v>0</v>
      </c>
      <c r="G54" s="168"/>
      <c r="H54" s="169">
        <f t="shared" si="22"/>
        <v>0</v>
      </c>
      <c r="I54" s="168"/>
      <c r="J54" s="169">
        <f t="shared" si="23"/>
        <v>0</v>
      </c>
      <c r="K54" s="169">
        <v>21</v>
      </c>
      <c r="L54" s="169">
        <f t="shared" si="24"/>
        <v>0</v>
      </c>
      <c r="M54" s="169">
        <v>0</v>
      </c>
      <c r="N54" s="169">
        <f t="shared" si="25"/>
        <v>0</v>
      </c>
      <c r="O54" s="169">
        <v>0</v>
      </c>
      <c r="P54" s="169">
        <f t="shared" si="26"/>
        <v>0</v>
      </c>
      <c r="Q54" s="169"/>
      <c r="R54" s="169"/>
      <c r="S54" s="170">
        <v>0.858</v>
      </c>
      <c r="T54" s="169">
        <f t="shared" si="27"/>
        <v>15.31</v>
      </c>
      <c r="U54" s="157"/>
      <c r="V54" s="157"/>
      <c r="W54" s="157"/>
      <c r="X54" s="157"/>
      <c r="Y54" s="157"/>
      <c r="Z54" s="157"/>
      <c r="AA54" s="157"/>
      <c r="AB54" s="157"/>
      <c r="AC54" s="157"/>
      <c r="AD54" s="157" t="s">
        <v>126</v>
      </c>
      <c r="AE54" s="157"/>
      <c r="AF54" s="157"/>
      <c r="AG54" s="157"/>
      <c r="AH54" s="157"/>
      <c r="AI54" s="157"/>
      <c r="AJ54" s="157"/>
      <c r="AK54" s="157"/>
      <c r="AL54" s="157"/>
      <c r="AM54" s="157"/>
      <c r="AN54" s="157"/>
      <c r="AO54" s="157"/>
      <c r="AP54" s="157"/>
      <c r="AQ54" s="157"/>
      <c r="AR54" s="157"/>
      <c r="AS54" s="157"/>
      <c r="AT54" s="157"/>
      <c r="AU54" s="157"/>
      <c r="AV54" s="157"/>
      <c r="AW54" s="157"/>
      <c r="AX54" s="157"/>
      <c r="AY54" s="157"/>
      <c r="AZ54" s="157"/>
      <c r="BA54" s="157"/>
      <c r="BB54" s="157"/>
      <c r="BC54" s="157"/>
      <c r="BD54" s="157"/>
      <c r="BE54" s="157"/>
      <c r="BF54" s="157"/>
      <c r="BG54" s="157"/>
    </row>
    <row r="55" spans="1:59" ht="12.75" outlineLevel="1">
      <c r="A55" s="158">
        <v>39</v>
      </c>
      <c r="B55" s="189" t="s">
        <v>170</v>
      </c>
      <c r="C55" s="163" t="s">
        <v>166</v>
      </c>
      <c r="D55" s="165">
        <v>17.84</v>
      </c>
      <c r="E55" s="168"/>
      <c r="F55" s="169">
        <f t="shared" si="21"/>
        <v>0</v>
      </c>
      <c r="G55" s="168"/>
      <c r="H55" s="169">
        <f t="shared" si="22"/>
        <v>0</v>
      </c>
      <c r="I55" s="168"/>
      <c r="J55" s="169">
        <f t="shared" si="23"/>
        <v>0</v>
      </c>
      <c r="K55" s="169">
        <v>21</v>
      </c>
      <c r="L55" s="169">
        <f t="shared" si="24"/>
        <v>0</v>
      </c>
      <c r="M55" s="169">
        <v>0</v>
      </c>
      <c r="N55" s="169">
        <f t="shared" si="25"/>
        <v>0</v>
      </c>
      <c r="O55" s="169">
        <v>0</v>
      </c>
      <c r="P55" s="169">
        <f t="shared" si="26"/>
        <v>0</v>
      </c>
      <c r="Q55" s="169"/>
      <c r="R55" s="169"/>
      <c r="S55" s="170">
        <v>0</v>
      </c>
      <c r="T55" s="169">
        <f t="shared" si="27"/>
        <v>0</v>
      </c>
      <c r="U55" s="157"/>
      <c r="V55" s="157"/>
      <c r="W55" s="157"/>
      <c r="X55" s="157"/>
      <c r="Y55" s="157"/>
      <c r="Z55" s="157"/>
      <c r="AA55" s="157"/>
      <c r="AB55" s="157"/>
      <c r="AC55" s="157"/>
      <c r="AD55" s="157" t="s">
        <v>126</v>
      </c>
      <c r="AE55" s="157"/>
      <c r="AF55" s="157"/>
      <c r="AG55" s="157"/>
      <c r="AH55" s="157"/>
      <c r="AI55" s="157"/>
      <c r="AJ55" s="157"/>
      <c r="AK55" s="157"/>
      <c r="AL55" s="157"/>
      <c r="AM55" s="157"/>
      <c r="AN55" s="157"/>
      <c r="AO55" s="157"/>
      <c r="AP55" s="157"/>
      <c r="AQ55" s="157"/>
      <c r="AR55" s="157"/>
      <c r="AS55" s="157"/>
      <c r="AT55" s="157"/>
      <c r="AU55" s="157"/>
      <c r="AV55" s="157"/>
      <c r="AW55" s="157"/>
      <c r="AX55" s="157"/>
      <c r="AY55" s="157"/>
      <c r="AZ55" s="157"/>
      <c r="BA55" s="157"/>
      <c r="BB55" s="157"/>
      <c r="BC55" s="157"/>
      <c r="BD55" s="157"/>
      <c r="BE55" s="157"/>
      <c r="BF55" s="157"/>
      <c r="BG55" s="157"/>
    </row>
    <row r="56" spans="1:59" ht="12.75" outlineLevel="1">
      <c r="A56" s="158">
        <v>40</v>
      </c>
      <c r="B56" s="189" t="s">
        <v>171</v>
      </c>
      <c r="C56" s="163" t="s">
        <v>166</v>
      </c>
      <c r="D56" s="165">
        <v>17.84</v>
      </c>
      <c r="E56" s="168"/>
      <c r="F56" s="169">
        <f t="shared" si="21"/>
        <v>0</v>
      </c>
      <c r="G56" s="168"/>
      <c r="H56" s="169">
        <f t="shared" si="22"/>
        <v>0</v>
      </c>
      <c r="I56" s="168"/>
      <c r="J56" s="169">
        <f t="shared" si="23"/>
        <v>0</v>
      </c>
      <c r="K56" s="169">
        <v>21</v>
      </c>
      <c r="L56" s="169">
        <f t="shared" si="24"/>
        <v>0</v>
      </c>
      <c r="M56" s="169">
        <v>0</v>
      </c>
      <c r="N56" s="169">
        <f t="shared" si="25"/>
        <v>0</v>
      </c>
      <c r="O56" s="169">
        <v>0</v>
      </c>
      <c r="P56" s="169">
        <f t="shared" si="26"/>
        <v>0</v>
      </c>
      <c r="Q56" s="169"/>
      <c r="R56" s="169"/>
      <c r="S56" s="170">
        <v>2.009</v>
      </c>
      <c r="T56" s="169">
        <f t="shared" si="27"/>
        <v>35.84</v>
      </c>
      <c r="U56" s="157"/>
      <c r="V56" s="157"/>
      <c r="W56" s="157"/>
      <c r="X56" s="157"/>
      <c r="Y56" s="157"/>
      <c r="Z56" s="157"/>
      <c r="AA56" s="157"/>
      <c r="AB56" s="157"/>
      <c r="AC56" s="157"/>
      <c r="AD56" s="157" t="s">
        <v>126</v>
      </c>
      <c r="AE56" s="157"/>
      <c r="AF56" s="157"/>
      <c r="AG56" s="157"/>
      <c r="AH56" s="157"/>
      <c r="AI56" s="157"/>
      <c r="AJ56" s="157"/>
      <c r="AK56" s="157"/>
      <c r="AL56" s="157"/>
      <c r="AM56" s="157"/>
      <c r="AN56" s="157"/>
      <c r="AO56" s="157"/>
      <c r="AP56" s="157"/>
      <c r="AQ56" s="157"/>
      <c r="AR56" s="157"/>
      <c r="AS56" s="157"/>
      <c r="AT56" s="157"/>
      <c r="AU56" s="157"/>
      <c r="AV56" s="157"/>
      <c r="AW56" s="157"/>
      <c r="AX56" s="157"/>
      <c r="AY56" s="157"/>
      <c r="AZ56" s="157"/>
      <c r="BA56" s="157"/>
      <c r="BB56" s="157"/>
      <c r="BC56" s="157"/>
      <c r="BD56" s="157"/>
      <c r="BE56" s="157"/>
      <c r="BF56" s="157"/>
      <c r="BG56" s="157"/>
    </row>
    <row r="57" spans="1:59" ht="12.75" outlineLevel="1">
      <c r="A57" s="158">
        <v>41</v>
      </c>
      <c r="B57" s="189" t="s">
        <v>172</v>
      </c>
      <c r="C57" s="163" t="s">
        <v>166</v>
      </c>
      <c r="D57" s="165">
        <v>17.84</v>
      </c>
      <c r="E57" s="168"/>
      <c r="F57" s="169">
        <f t="shared" si="21"/>
        <v>0</v>
      </c>
      <c r="G57" s="168"/>
      <c r="H57" s="169">
        <f t="shared" si="22"/>
        <v>0</v>
      </c>
      <c r="I57" s="168"/>
      <c r="J57" s="169">
        <f t="shared" si="23"/>
        <v>0</v>
      </c>
      <c r="K57" s="169">
        <v>21</v>
      </c>
      <c r="L57" s="169">
        <f t="shared" si="24"/>
        <v>0</v>
      </c>
      <c r="M57" s="169">
        <v>0</v>
      </c>
      <c r="N57" s="169">
        <f t="shared" si="25"/>
        <v>0</v>
      </c>
      <c r="O57" s="169">
        <v>0</v>
      </c>
      <c r="P57" s="169">
        <f t="shared" si="26"/>
        <v>0</v>
      </c>
      <c r="Q57" s="169"/>
      <c r="R57" s="169"/>
      <c r="S57" s="170">
        <v>0.688</v>
      </c>
      <c r="T57" s="169">
        <f t="shared" si="27"/>
        <v>12.27</v>
      </c>
      <c r="U57" s="157"/>
      <c r="V57" s="157"/>
      <c r="W57" s="157"/>
      <c r="X57" s="157"/>
      <c r="Y57" s="157"/>
      <c r="Z57" s="157"/>
      <c r="AA57" s="157"/>
      <c r="AB57" s="157"/>
      <c r="AC57" s="157"/>
      <c r="AD57" s="157" t="s">
        <v>126</v>
      </c>
      <c r="AE57" s="157"/>
      <c r="AF57" s="157"/>
      <c r="AG57" s="157"/>
      <c r="AH57" s="157"/>
      <c r="AI57" s="157"/>
      <c r="AJ57" s="157"/>
      <c r="AK57" s="157"/>
      <c r="AL57" s="157"/>
      <c r="AM57" s="157"/>
      <c r="AN57" s="157"/>
      <c r="AO57" s="157"/>
      <c r="AP57" s="157"/>
      <c r="AQ57" s="157"/>
      <c r="AR57" s="157"/>
      <c r="AS57" s="157"/>
      <c r="AT57" s="157"/>
      <c r="AU57" s="157"/>
      <c r="AV57" s="157"/>
      <c r="AW57" s="157"/>
      <c r="AX57" s="157"/>
      <c r="AY57" s="157"/>
      <c r="AZ57" s="157"/>
      <c r="BA57" s="157"/>
      <c r="BB57" s="157"/>
      <c r="BC57" s="157"/>
      <c r="BD57" s="157"/>
      <c r="BE57" s="157"/>
      <c r="BF57" s="157"/>
      <c r="BG57" s="157"/>
    </row>
    <row r="58" spans="1:59" ht="20.25" outlineLevel="1">
      <c r="A58" s="158">
        <v>42</v>
      </c>
      <c r="B58" s="189" t="s">
        <v>173</v>
      </c>
      <c r="C58" s="163" t="s">
        <v>166</v>
      </c>
      <c r="D58" s="165">
        <v>17.84</v>
      </c>
      <c r="E58" s="168"/>
      <c r="F58" s="169">
        <f t="shared" si="21"/>
        <v>0</v>
      </c>
      <c r="G58" s="168"/>
      <c r="H58" s="169">
        <f t="shared" si="22"/>
        <v>0</v>
      </c>
      <c r="I58" s="168"/>
      <c r="J58" s="169">
        <f t="shared" si="23"/>
        <v>0</v>
      </c>
      <c r="K58" s="169">
        <v>21</v>
      </c>
      <c r="L58" s="169">
        <f t="shared" si="24"/>
        <v>0</v>
      </c>
      <c r="M58" s="169">
        <v>0</v>
      </c>
      <c r="N58" s="169">
        <f t="shared" si="25"/>
        <v>0</v>
      </c>
      <c r="O58" s="169">
        <v>0</v>
      </c>
      <c r="P58" s="169">
        <f t="shared" si="26"/>
        <v>0</v>
      </c>
      <c r="Q58" s="169"/>
      <c r="R58" s="169"/>
      <c r="S58" s="170">
        <v>0.49</v>
      </c>
      <c r="T58" s="169">
        <f t="shared" si="27"/>
        <v>8.74</v>
      </c>
      <c r="U58" s="157"/>
      <c r="V58" s="157"/>
      <c r="W58" s="157"/>
      <c r="X58" s="157"/>
      <c r="Y58" s="157"/>
      <c r="Z58" s="157"/>
      <c r="AA58" s="157"/>
      <c r="AB58" s="157"/>
      <c r="AC58" s="157"/>
      <c r="AD58" s="157" t="s">
        <v>126</v>
      </c>
      <c r="AE58" s="157"/>
      <c r="AF58" s="157"/>
      <c r="AG58" s="157"/>
      <c r="AH58" s="157"/>
      <c r="AI58" s="157"/>
      <c r="AJ58" s="157"/>
      <c r="AK58" s="157"/>
      <c r="AL58" s="157"/>
      <c r="AM58" s="157"/>
      <c r="AN58" s="157"/>
      <c r="AO58" s="157"/>
      <c r="AP58" s="157"/>
      <c r="AQ58" s="157"/>
      <c r="AR58" s="157"/>
      <c r="AS58" s="157"/>
      <c r="AT58" s="157"/>
      <c r="AU58" s="157"/>
      <c r="AV58" s="157"/>
      <c r="AW58" s="157"/>
      <c r="AX58" s="157"/>
      <c r="AY58" s="157"/>
      <c r="AZ58" s="157"/>
      <c r="BA58" s="157"/>
      <c r="BB58" s="157"/>
      <c r="BC58" s="157"/>
      <c r="BD58" s="157"/>
      <c r="BE58" s="157"/>
      <c r="BF58" s="157"/>
      <c r="BG58" s="157"/>
    </row>
    <row r="59" spans="1:59" ht="12.75" outlineLevel="1">
      <c r="A59" s="158">
        <v>43</v>
      </c>
      <c r="B59" s="189" t="s">
        <v>174</v>
      </c>
      <c r="C59" s="163" t="s">
        <v>166</v>
      </c>
      <c r="D59" s="165">
        <v>17.84</v>
      </c>
      <c r="E59" s="168"/>
      <c r="F59" s="169">
        <f t="shared" si="21"/>
        <v>0</v>
      </c>
      <c r="G59" s="168"/>
      <c r="H59" s="169">
        <f t="shared" si="22"/>
        <v>0</v>
      </c>
      <c r="I59" s="168"/>
      <c r="J59" s="169">
        <f t="shared" si="23"/>
        <v>0</v>
      </c>
      <c r="K59" s="169">
        <v>21</v>
      </c>
      <c r="L59" s="169">
        <f t="shared" si="24"/>
        <v>0</v>
      </c>
      <c r="M59" s="169">
        <v>0</v>
      </c>
      <c r="N59" s="169">
        <f t="shared" si="25"/>
        <v>0</v>
      </c>
      <c r="O59" s="169">
        <v>0</v>
      </c>
      <c r="P59" s="169">
        <f t="shared" si="26"/>
        <v>0</v>
      </c>
      <c r="Q59" s="169"/>
      <c r="R59" s="169"/>
      <c r="S59" s="170">
        <v>0</v>
      </c>
      <c r="T59" s="169">
        <f t="shared" si="27"/>
        <v>0</v>
      </c>
      <c r="U59" s="157"/>
      <c r="V59" s="157"/>
      <c r="W59" s="157"/>
      <c r="X59" s="157"/>
      <c r="Y59" s="157"/>
      <c r="Z59" s="157"/>
      <c r="AA59" s="157"/>
      <c r="AB59" s="157"/>
      <c r="AC59" s="157"/>
      <c r="AD59" s="157" t="s">
        <v>126</v>
      </c>
      <c r="AE59" s="157"/>
      <c r="AF59" s="157"/>
      <c r="AG59" s="157"/>
      <c r="AH59" s="157"/>
      <c r="AI59" s="157"/>
      <c r="AJ59" s="157"/>
      <c r="AK59" s="157"/>
      <c r="AL59" s="157"/>
      <c r="AM59" s="157"/>
      <c r="AN59" s="157"/>
      <c r="AO59" s="157"/>
      <c r="AP59" s="157"/>
      <c r="AQ59" s="157"/>
      <c r="AR59" s="157"/>
      <c r="AS59" s="157"/>
      <c r="AT59" s="157"/>
      <c r="AU59" s="157"/>
      <c r="AV59" s="157"/>
      <c r="AW59" s="157"/>
      <c r="AX59" s="157"/>
      <c r="AY59" s="157"/>
      <c r="AZ59" s="157"/>
      <c r="BA59" s="157"/>
      <c r="BB59" s="157"/>
      <c r="BC59" s="157"/>
      <c r="BD59" s="157"/>
      <c r="BE59" s="157"/>
      <c r="BF59" s="157"/>
      <c r="BG59" s="157"/>
    </row>
    <row r="60" spans="1:59" ht="12.75" outlineLevel="1">
      <c r="A60" s="158">
        <v>44</v>
      </c>
      <c r="B60" s="189" t="s">
        <v>175</v>
      </c>
      <c r="C60" s="163" t="s">
        <v>166</v>
      </c>
      <c r="D60" s="165">
        <v>17.84</v>
      </c>
      <c r="E60" s="168"/>
      <c r="F60" s="169">
        <f t="shared" si="21"/>
        <v>0</v>
      </c>
      <c r="G60" s="168"/>
      <c r="H60" s="169">
        <f t="shared" si="22"/>
        <v>0</v>
      </c>
      <c r="I60" s="168"/>
      <c r="J60" s="169">
        <f t="shared" si="23"/>
        <v>0</v>
      </c>
      <c r="K60" s="169">
        <v>21</v>
      </c>
      <c r="L60" s="169">
        <f t="shared" si="24"/>
        <v>0</v>
      </c>
      <c r="M60" s="169">
        <v>0</v>
      </c>
      <c r="N60" s="169">
        <f t="shared" si="25"/>
        <v>0</v>
      </c>
      <c r="O60" s="169">
        <v>0</v>
      </c>
      <c r="P60" s="169">
        <f t="shared" si="26"/>
        <v>0</v>
      </c>
      <c r="Q60" s="169"/>
      <c r="R60" s="169"/>
      <c r="S60" s="170">
        <v>0</v>
      </c>
      <c r="T60" s="169">
        <f t="shared" si="27"/>
        <v>0</v>
      </c>
      <c r="U60" s="157"/>
      <c r="V60" s="157"/>
      <c r="W60" s="157"/>
      <c r="X60" s="157"/>
      <c r="Y60" s="157"/>
      <c r="Z60" s="157"/>
      <c r="AA60" s="157"/>
      <c r="AB60" s="157"/>
      <c r="AC60" s="157"/>
      <c r="AD60" s="157" t="s">
        <v>126</v>
      </c>
      <c r="AE60" s="157"/>
      <c r="AF60" s="157"/>
      <c r="AG60" s="157"/>
      <c r="AH60" s="157"/>
      <c r="AI60" s="157"/>
      <c r="AJ60" s="157"/>
      <c r="AK60" s="157"/>
      <c r="AL60" s="157"/>
      <c r="AM60" s="157"/>
      <c r="AN60" s="157"/>
      <c r="AO60" s="157"/>
      <c r="AP60" s="157"/>
      <c r="AQ60" s="157"/>
      <c r="AR60" s="157"/>
      <c r="AS60" s="157"/>
      <c r="AT60" s="157"/>
      <c r="AU60" s="157"/>
      <c r="AV60" s="157"/>
      <c r="AW60" s="157"/>
      <c r="AX60" s="157"/>
      <c r="AY60" s="157"/>
      <c r="AZ60" s="157"/>
      <c r="BA60" s="157"/>
      <c r="BB60" s="157"/>
      <c r="BC60" s="157"/>
      <c r="BD60" s="157"/>
      <c r="BE60" s="157"/>
      <c r="BF60" s="157"/>
      <c r="BG60" s="157"/>
    </row>
    <row r="61" spans="1:59" ht="12.75" outlineLevel="1">
      <c r="A61" s="158">
        <v>45</v>
      </c>
      <c r="B61" s="189" t="s">
        <v>176</v>
      </c>
      <c r="C61" s="163" t="s">
        <v>166</v>
      </c>
      <c r="D61" s="165">
        <v>17.84</v>
      </c>
      <c r="E61" s="168"/>
      <c r="F61" s="169">
        <f t="shared" si="21"/>
        <v>0</v>
      </c>
      <c r="G61" s="168"/>
      <c r="H61" s="169">
        <f t="shared" si="22"/>
        <v>0</v>
      </c>
      <c r="I61" s="168"/>
      <c r="J61" s="169">
        <f t="shared" si="23"/>
        <v>0</v>
      </c>
      <c r="K61" s="169">
        <v>21</v>
      </c>
      <c r="L61" s="169">
        <f t="shared" si="24"/>
        <v>0</v>
      </c>
      <c r="M61" s="169">
        <v>0</v>
      </c>
      <c r="N61" s="169">
        <f t="shared" si="25"/>
        <v>0</v>
      </c>
      <c r="O61" s="169">
        <v>0</v>
      </c>
      <c r="P61" s="169">
        <f t="shared" si="26"/>
        <v>0</v>
      </c>
      <c r="Q61" s="169"/>
      <c r="R61" s="169"/>
      <c r="S61" s="170">
        <v>0.006</v>
      </c>
      <c r="T61" s="169">
        <f t="shared" si="27"/>
        <v>0.11</v>
      </c>
      <c r="U61" s="157"/>
      <c r="V61" s="157"/>
      <c r="W61" s="157"/>
      <c r="X61" s="157"/>
      <c r="Y61" s="157"/>
      <c r="Z61" s="157"/>
      <c r="AA61" s="157"/>
      <c r="AB61" s="157"/>
      <c r="AC61" s="157"/>
      <c r="AD61" s="157" t="s">
        <v>126</v>
      </c>
      <c r="AE61" s="157"/>
      <c r="AF61" s="157"/>
      <c r="AG61" s="157"/>
      <c r="AH61" s="157"/>
      <c r="AI61" s="157"/>
      <c r="AJ61" s="157"/>
      <c r="AK61" s="157"/>
      <c r="AL61" s="157"/>
      <c r="AM61" s="157"/>
      <c r="AN61" s="157"/>
      <c r="AO61" s="157"/>
      <c r="AP61" s="157"/>
      <c r="AQ61" s="157"/>
      <c r="AR61" s="157"/>
      <c r="AS61" s="157"/>
      <c r="AT61" s="157"/>
      <c r="AU61" s="157"/>
      <c r="AV61" s="157"/>
      <c r="AW61" s="157"/>
      <c r="AX61" s="157"/>
      <c r="AY61" s="157"/>
      <c r="AZ61" s="157"/>
      <c r="BA61" s="157"/>
      <c r="BB61" s="157"/>
      <c r="BC61" s="157"/>
      <c r="BD61" s="157"/>
      <c r="BE61" s="157"/>
      <c r="BF61" s="157"/>
      <c r="BG61" s="157"/>
    </row>
    <row r="62" spans="1:30" ht="12.75">
      <c r="A62" s="159" t="s">
        <v>122</v>
      </c>
      <c r="B62" s="190" t="s">
        <v>74</v>
      </c>
      <c r="C62" s="164"/>
      <c r="D62" s="166"/>
      <c r="E62" s="171"/>
      <c r="F62" s="171">
        <f>SUMIF(AD63:AD66,"&lt;&gt;NOR",F63:F66)</f>
        <v>0</v>
      </c>
      <c r="G62" s="171"/>
      <c r="H62" s="171">
        <f>SUM(H63:H66)</f>
        <v>0</v>
      </c>
      <c r="I62" s="171"/>
      <c r="J62" s="171">
        <f>SUM(J63:J66)</f>
        <v>0</v>
      </c>
      <c r="K62" s="171"/>
      <c r="L62" s="171">
        <f>SUM(L63:L66)</f>
        <v>0</v>
      </c>
      <c r="M62" s="171"/>
      <c r="N62" s="171">
        <f>SUM(N63:N66)</f>
        <v>0.2</v>
      </c>
      <c r="O62" s="171"/>
      <c r="P62" s="171">
        <f>SUM(P63:P66)</f>
        <v>0</v>
      </c>
      <c r="Q62" s="171"/>
      <c r="R62" s="171"/>
      <c r="S62" s="172"/>
      <c r="T62" s="171">
        <f>SUM(T63:T66)</f>
        <v>25.7</v>
      </c>
      <c r="AD62" t="s">
        <v>123</v>
      </c>
    </row>
    <row r="63" spans="1:59" ht="12.75" outlineLevel="1">
      <c r="A63" s="158">
        <v>46</v>
      </c>
      <c r="B63" s="189" t="s">
        <v>177</v>
      </c>
      <c r="C63" s="163" t="s">
        <v>128</v>
      </c>
      <c r="D63" s="165">
        <v>34</v>
      </c>
      <c r="E63" s="168"/>
      <c r="F63" s="169">
        <f>ROUND(D63*E63,2)</f>
        <v>0</v>
      </c>
      <c r="G63" s="168"/>
      <c r="H63" s="169">
        <f>ROUND(D63*G63,2)</f>
        <v>0</v>
      </c>
      <c r="I63" s="168"/>
      <c r="J63" s="169">
        <f>ROUND(D63*I63,2)</f>
        <v>0</v>
      </c>
      <c r="K63" s="169">
        <v>21</v>
      </c>
      <c r="L63" s="169">
        <f>F63*(1+K63/100)</f>
        <v>0</v>
      </c>
      <c r="M63" s="169">
        <v>0.00022</v>
      </c>
      <c r="N63" s="169">
        <f>ROUND(D63*M63,2)</f>
        <v>0.01</v>
      </c>
      <c r="O63" s="169">
        <v>0</v>
      </c>
      <c r="P63" s="169">
        <f>ROUND(D63*O63,2)</f>
        <v>0</v>
      </c>
      <c r="Q63" s="169"/>
      <c r="R63" s="169"/>
      <c r="S63" s="170">
        <v>0.095</v>
      </c>
      <c r="T63" s="169">
        <f>ROUND(D63*S63,2)</f>
        <v>3.23</v>
      </c>
      <c r="U63" s="157"/>
      <c r="V63" s="157"/>
      <c r="W63" s="157"/>
      <c r="X63" s="157"/>
      <c r="Y63" s="157"/>
      <c r="Z63" s="157"/>
      <c r="AA63" s="157"/>
      <c r="AB63" s="157"/>
      <c r="AC63" s="157"/>
      <c r="AD63" s="157" t="s">
        <v>126</v>
      </c>
      <c r="AE63" s="157"/>
      <c r="AF63" s="157"/>
      <c r="AG63" s="157"/>
      <c r="AH63" s="157"/>
      <c r="AI63" s="157"/>
      <c r="AJ63" s="157"/>
      <c r="AK63" s="157"/>
      <c r="AL63" s="157"/>
      <c r="AM63" s="157"/>
      <c r="AN63" s="157"/>
      <c r="AO63" s="157"/>
      <c r="AP63" s="157"/>
      <c r="AQ63" s="157"/>
      <c r="AR63" s="157"/>
      <c r="AS63" s="157"/>
      <c r="AT63" s="157"/>
      <c r="AU63" s="157"/>
      <c r="AV63" s="157"/>
      <c r="AW63" s="157"/>
      <c r="AX63" s="157"/>
      <c r="AY63" s="157"/>
      <c r="AZ63" s="157"/>
      <c r="BA63" s="157"/>
      <c r="BB63" s="157"/>
      <c r="BC63" s="157"/>
      <c r="BD63" s="157"/>
      <c r="BE63" s="157"/>
      <c r="BF63" s="157"/>
      <c r="BG63" s="157"/>
    </row>
    <row r="64" spans="1:59" ht="20.25" outlineLevel="1">
      <c r="A64" s="158">
        <v>47</v>
      </c>
      <c r="B64" s="189" t="s">
        <v>178</v>
      </c>
      <c r="C64" s="163" t="s">
        <v>128</v>
      </c>
      <c r="D64" s="165">
        <v>50.51</v>
      </c>
      <c r="E64" s="168"/>
      <c r="F64" s="169">
        <f>ROUND(D64*E64,2)</f>
        <v>0</v>
      </c>
      <c r="G64" s="168"/>
      <c r="H64" s="169">
        <f>ROUND(D64*G64,2)</f>
        <v>0</v>
      </c>
      <c r="I64" s="168"/>
      <c r="J64" s="169">
        <f>ROUND(D64*I64,2)</f>
        <v>0</v>
      </c>
      <c r="K64" s="169">
        <v>21</v>
      </c>
      <c r="L64" s="169">
        <f>F64*(1+K64/100)</f>
        <v>0</v>
      </c>
      <c r="M64" s="169">
        <v>0.00368</v>
      </c>
      <c r="N64" s="169">
        <f>ROUND(D64*M64,2)</f>
        <v>0.19</v>
      </c>
      <c r="O64" s="169">
        <v>0</v>
      </c>
      <c r="P64" s="169">
        <f>ROUND(D64*O64,2)</f>
        <v>0</v>
      </c>
      <c r="Q64" s="169"/>
      <c r="R64" s="169"/>
      <c r="S64" s="170">
        <v>0.385</v>
      </c>
      <c r="T64" s="169">
        <f>ROUND(D64*S64,2)</f>
        <v>19.45</v>
      </c>
      <c r="U64" s="157"/>
      <c r="V64" s="157"/>
      <c r="W64" s="157"/>
      <c r="X64" s="157"/>
      <c r="Y64" s="157"/>
      <c r="Z64" s="157"/>
      <c r="AA64" s="157"/>
      <c r="AB64" s="157"/>
      <c r="AC64" s="157"/>
      <c r="AD64" s="157" t="s">
        <v>126</v>
      </c>
      <c r="AE64" s="157"/>
      <c r="AF64" s="157"/>
      <c r="AG64" s="157"/>
      <c r="AH64" s="157"/>
      <c r="AI64" s="157"/>
      <c r="AJ64" s="157"/>
      <c r="AK64" s="157"/>
      <c r="AL64" s="157"/>
      <c r="AM64" s="157"/>
      <c r="AN64" s="157"/>
      <c r="AO64" s="157"/>
      <c r="AP64" s="157"/>
      <c r="AQ64" s="157"/>
      <c r="AR64" s="157"/>
      <c r="AS64" s="157"/>
      <c r="AT64" s="157"/>
      <c r="AU64" s="157"/>
      <c r="AV64" s="157"/>
      <c r="AW64" s="157"/>
      <c r="AX64" s="157"/>
      <c r="AY64" s="157"/>
      <c r="AZ64" s="157"/>
      <c r="BA64" s="157"/>
      <c r="BB64" s="157"/>
      <c r="BC64" s="157"/>
      <c r="BD64" s="157"/>
      <c r="BE64" s="157"/>
      <c r="BF64" s="157"/>
      <c r="BG64" s="157"/>
    </row>
    <row r="65" spans="1:59" ht="12.75" outlineLevel="1">
      <c r="A65" s="158">
        <v>48</v>
      </c>
      <c r="B65" s="189" t="s">
        <v>179</v>
      </c>
      <c r="C65" s="163" t="s">
        <v>142</v>
      </c>
      <c r="D65" s="165">
        <v>24.64</v>
      </c>
      <c r="E65" s="168"/>
      <c r="F65" s="169">
        <f>ROUND(D65*E65,2)</f>
        <v>0</v>
      </c>
      <c r="G65" s="168"/>
      <c r="H65" s="169">
        <f>ROUND(D65*G65,2)</f>
        <v>0</v>
      </c>
      <c r="I65" s="168"/>
      <c r="J65" s="169">
        <f>ROUND(D65*I65,2)</f>
        <v>0</v>
      </c>
      <c r="K65" s="169">
        <v>21</v>
      </c>
      <c r="L65" s="169">
        <f>F65*(1+K65/100)</f>
        <v>0</v>
      </c>
      <c r="M65" s="169">
        <v>0.00018</v>
      </c>
      <c r="N65" s="169">
        <f>ROUND(D65*M65,2)</f>
        <v>0</v>
      </c>
      <c r="O65" s="169">
        <v>0</v>
      </c>
      <c r="P65" s="169">
        <f>ROUND(D65*O65,2)</f>
        <v>0</v>
      </c>
      <c r="Q65" s="169"/>
      <c r="R65" s="169"/>
      <c r="S65" s="170">
        <v>0.11</v>
      </c>
      <c r="T65" s="169">
        <f>ROUND(D65*S65,2)</f>
        <v>2.71</v>
      </c>
      <c r="U65" s="157"/>
      <c r="V65" s="157"/>
      <c r="W65" s="157"/>
      <c r="X65" s="157"/>
      <c r="Y65" s="157"/>
      <c r="Z65" s="157"/>
      <c r="AA65" s="157"/>
      <c r="AB65" s="157"/>
      <c r="AC65" s="157"/>
      <c r="AD65" s="157" t="s">
        <v>126</v>
      </c>
      <c r="AE65" s="157"/>
      <c r="AF65" s="157"/>
      <c r="AG65" s="157"/>
      <c r="AH65" s="157"/>
      <c r="AI65" s="157"/>
      <c r="AJ65" s="157"/>
      <c r="AK65" s="157"/>
      <c r="AL65" s="157"/>
      <c r="AM65" s="157"/>
      <c r="AN65" s="157"/>
      <c r="AO65" s="157"/>
      <c r="AP65" s="157"/>
      <c r="AQ65" s="157"/>
      <c r="AR65" s="157"/>
      <c r="AS65" s="157"/>
      <c r="AT65" s="157"/>
      <c r="AU65" s="157"/>
      <c r="AV65" s="157"/>
      <c r="AW65" s="157"/>
      <c r="AX65" s="157"/>
      <c r="AY65" s="157"/>
      <c r="AZ65" s="157"/>
      <c r="BA65" s="157"/>
      <c r="BB65" s="157"/>
      <c r="BC65" s="157"/>
      <c r="BD65" s="157"/>
      <c r="BE65" s="157"/>
      <c r="BF65" s="157"/>
      <c r="BG65" s="157"/>
    </row>
    <row r="66" spans="1:59" ht="12.75" outlineLevel="1">
      <c r="A66" s="158">
        <v>49</v>
      </c>
      <c r="B66" s="189" t="s">
        <v>180</v>
      </c>
      <c r="C66" s="163" t="s">
        <v>166</v>
      </c>
      <c r="D66" s="165">
        <v>0.2</v>
      </c>
      <c r="E66" s="168"/>
      <c r="F66" s="169">
        <f>ROUND(D66*E66,2)</f>
        <v>0</v>
      </c>
      <c r="G66" s="168"/>
      <c r="H66" s="169">
        <f>ROUND(D66*G66,2)</f>
        <v>0</v>
      </c>
      <c r="I66" s="168"/>
      <c r="J66" s="169">
        <f>ROUND(D66*I66,2)</f>
        <v>0</v>
      </c>
      <c r="K66" s="169">
        <v>21</v>
      </c>
      <c r="L66" s="169">
        <f>F66*(1+K66/100)</f>
        <v>0</v>
      </c>
      <c r="M66" s="169">
        <v>0</v>
      </c>
      <c r="N66" s="169">
        <f>ROUND(D66*M66,2)</f>
        <v>0</v>
      </c>
      <c r="O66" s="169">
        <v>0</v>
      </c>
      <c r="P66" s="169">
        <f>ROUND(D66*O66,2)</f>
        <v>0</v>
      </c>
      <c r="Q66" s="169"/>
      <c r="R66" s="169"/>
      <c r="S66" s="170">
        <v>1.567</v>
      </c>
      <c r="T66" s="169">
        <f>ROUND(D66*S66,2)</f>
        <v>0.31</v>
      </c>
      <c r="U66" s="157"/>
      <c r="V66" s="157"/>
      <c r="W66" s="157"/>
      <c r="X66" s="157"/>
      <c r="Y66" s="157"/>
      <c r="Z66" s="157"/>
      <c r="AA66" s="157"/>
      <c r="AB66" s="157"/>
      <c r="AC66" s="157"/>
      <c r="AD66" s="157" t="s">
        <v>126</v>
      </c>
      <c r="AE66" s="157"/>
      <c r="AF66" s="157"/>
      <c r="AG66" s="157"/>
      <c r="AH66" s="157"/>
      <c r="AI66" s="157"/>
      <c r="AJ66" s="157"/>
      <c r="AK66" s="157"/>
      <c r="AL66" s="157"/>
      <c r="AM66" s="157"/>
      <c r="AN66" s="157"/>
      <c r="AO66" s="157"/>
      <c r="AP66" s="157"/>
      <c r="AQ66" s="157"/>
      <c r="AR66" s="157"/>
      <c r="AS66" s="157"/>
      <c r="AT66" s="157"/>
      <c r="AU66" s="157"/>
      <c r="AV66" s="157"/>
      <c r="AW66" s="157"/>
      <c r="AX66" s="157"/>
      <c r="AY66" s="157"/>
      <c r="AZ66" s="157"/>
      <c r="BA66" s="157"/>
      <c r="BB66" s="157"/>
      <c r="BC66" s="157"/>
      <c r="BD66" s="157"/>
      <c r="BE66" s="157"/>
      <c r="BF66" s="157"/>
      <c r="BG66" s="157"/>
    </row>
    <row r="67" spans="1:30" ht="12.75">
      <c r="A67" s="159" t="s">
        <v>122</v>
      </c>
      <c r="B67" s="190" t="s">
        <v>76</v>
      </c>
      <c r="C67" s="164"/>
      <c r="D67" s="166"/>
      <c r="E67" s="171"/>
      <c r="F67" s="171">
        <f>SUMIF(AD68:AD82,"&lt;&gt;NOR",F68:F82)</f>
        <v>0</v>
      </c>
      <c r="G67" s="171"/>
      <c r="H67" s="171">
        <f>SUM(H68:H82)</f>
        <v>0</v>
      </c>
      <c r="I67" s="171"/>
      <c r="J67" s="171">
        <f>SUM(J68:J82)</f>
        <v>0</v>
      </c>
      <c r="K67" s="171"/>
      <c r="L67" s="171">
        <f>SUM(L68:L82)</f>
        <v>0</v>
      </c>
      <c r="M67" s="171"/>
      <c r="N67" s="171">
        <f>SUM(N68:N82)</f>
        <v>0.5800000000000001</v>
      </c>
      <c r="O67" s="171"/>
      <c r="P67" s="171">
        <f>SUM(P68:P82)</f>
        <v>0.26</v>
      </c>
      <c r="Q67" s="171"/>
      <c r="R67" s="171"/>
      <c r="S67" s="172"/>
      <c r="T67" s="171">
        <f>SUM(T68:T82)</f>
        <v>14.25</v>
      </c>
      <c r="AD67" t="s">
        <v>123</v>
      </c>
    </row>
    <row r="68" spans="1:59" ht="12.75" outlineLevel="1">
      <c r="A68" s="158">
        <v>50</v>
      </c>
      <c r="B68" s="189" t="s">
        <v>181</v>
      </c>
      <c r="C68" s="163" t="s">
        <v>142</v>
      </c>
      <c r="D68" s="165">
        <v>15</v>
      </c>
      <c r="E68" s="168"/>
      <c r="F68" s="169">
        <f aca="true" t="shared" si="28" ref="F68:F82">ROUND(D68*E68,2)</f>
        <v>0</v>
      </c>
      <c r="G68" s="168"/>
      <c r="H68" s="169">
        <f aca="true" t="shared" si="29" ref="H68:H82">ROUND(D68*G68,2)</f>
        <v>0</v>
      </c>
      <c r="I68" s="168"/>
      <c r="J68" s="169">
        <f aca="true" t="shared" si="30" ref="J68:J82">ROUND(D68*I68,2)</f>
        <v>0</v>
      </c>
      <c r="K68" s="169">
        <v>21</v>
      </c>
      <c r="L68" s="169">
        <f aca="true" t="shared" si="31" ref="L68:L82">F68*(1+K68/100)</f>
        <v>0</v>
      </c>
      <c r="M68" s="169">
        <v>0</v>
      </c>
      <c r="N68" s="169">
        <f aca="true" t="shared" si="32" ref="N68:N82">ROUND(D68*M68,2)</f>
        <v>0</v>
      </c>
      <c r="O68" s="169">
        <v>0.01492</v>
      </c>
      <c r="P68" s="169">
        <f aca="true" t="shared" si="33" ref="P68:P82">ROUND(D68*O68,2)</f>
        <v>0.22</v>
      </c>
      <c r="Q68" s="169"/>
      <c r="R68" s="169"/>
      <c r="S68" s="170">
        <v>0.413</v>
      </c>
      <c r="T68" s="169">
        <f aca="true" t="shared" si="34" ref="T68:T82">ROUND(D68*S68,2)</f>
        <v>6.2</v>
      </c>
      <c r="U68" s="157"/>
      <c r="V68" s="157"/>
      <c r="W68" s="157"/>
      <c r="X68" s="157"/>
      <c r="Y68" s="157"/>
      <c r="Z68" s="157"/>
      <c r="AA68" s="157"/>
      <c r="AB68" s="157"/>
      <c r="AC68" s="157"/>
      <c r="AD68" s="157" t="s">
        <v>126</v>
      </c>
      <c r="AE68" s="157"/>
      <c r="AF68" s="157"/>
      <c r="AG68" s="157"/>
      <c r="AH68" s="157"/>
      <c r="AI68" s="157"/>
      <c r="AJ68" s="157"/>
      <c r="AK68" s="157"/>
      <c r="AL68" s="157"/>
      <c r="AM68" s="157"/>
      <c r="AN68" s="157"/>
      <c r="AO68" s="157"/>
      <c r="AP68" s="157"/>
      <c r="AQ68" s="157"/>
      <c r="AR68" s="157"/>
      <c r="AS68" s="157"/>
      <c r="AT68" s="157"/>
      <c r="AU68" s="157"/>
      <c r="AV68" s="157"/>
      <c r="AW68" s="157"/>
      <c r="AX68" s="157"/>
      <c r="AY68" s="157"/>
      <c r="AZ68" s="157"/>
      <c r="BA68" s="157"/>
      <c r="BB68" s="157"/>
      <c r="BC68" s="157"/>
      <c r="BD68" s="157"/>
      <c r="BE68" s="157"/>
      <c r="BF68" s="157"/>
      <c r="BG68" s="157"/>
    </row>
    <row r="69" spans="1:59" ht="12.75" outlineLevel="1">
      <c r="A69" s="158">
        <v>51</v>
      </c>
      <c r="B69" s="189" t="s">
        <v>182</v>
      </c>
      <c r="C69" s="163" t="s">
        <v>125</v>
      </c>
      <c r="D69" s="165">
        <v>1</v>
      </c>
      <c r="E69" s="168"/>
      <c r="F69" s="169">
        <f t="shared" si="28"/>
        <v>0</v>
      </c>
      <c r="G69" s="168"/>
      <c r="H69" s="169">
        <f t="shared" si="29"/>
        <v>0</v>
      </c>
      <c r="I69" s="168"/>
      <c r="J69" s="169">
        <f t="shared" si="30"/>
        <v>0</v>
      </c>
      <c r="K69" s="169">
        <v>21</v>
      </c>
      <c r="L69" s="169">
        <f t="shared" si="31"/>
        <v>0</v>
      </c>
      <c r="M69" s="169">
        <v>0</v>
      </c>
      <c r="N69" s="169">
        <f t="shared" si="32"/>
        <v>0</v>
      </c>
      <c r="O69" s="169">
        <v>0</v>
      </c>
      <c r="P69" s="169">
        <f t="shared" si="33"/>
        <v>0</v>
      </c>
      <c r="Q69" s="169"/>
      <c r="R69" s="169"/>
      <c r="S69" s="170">
        <v>0.992</v>
      </c>
      <c r="T69" s="169">
        <f t="shared" si="34"/>
        <v>0.99</v>
      </c>
      <c r="U69" s="157"/>
      <c r="V69" s="157"/>
      <c r="W69" s="157"/>
      <c r="X69" s="157"/>
      <c r="Y69" s="157"/>
      <c r="Z69" s="157"/>
      <c r="AA69" s="157"/>
      <c r="AB69" s="157"/>
      <c r="AC69" s="157"/>
      <c r="AD69" s="157" t="s">
        <v>126</v>
      </c>
      <c r="AE69" s="157"/>
      <c r="AF69" s="157"/>
      <c r="AG69" s="157"/>
      <c r="AH69" s="157"/>
      <c r="AI69" s="157"/>
      <c r="AJ69" s="157"/>
      <c r="AK69" s="157"/>
      <c r="AL69" s="157"/>
      <c r="AM69" s="157"/>
      <c r="AN69" s="157"/>
      <c r="AO69" s="157"/>
      <c r="AP69" s="157"/>
      <c r="AQ69" s="157"/>
      <c r="AR69" s="157"/>
      <c r="AS69" s="157"/>
      <c r="AT69" s="157"/>
      <c r="AU69" s="157"/>
      <c r="AV69" s="157"/>
      <c r="AW69" s="157"/>
      <c r="AX69" s="157"/>
      <c r="AY69" s="157"/>
      <c r="AZ69" s="157"/>
      <c r="BA69" s="157"/>
      <c r="BB69" s="157"/>
      <c r="BC69" s="157"/>
      <c r="BD69" s="157"/>
      <c r="BE69" s="157"/>
      <c r="BF69" s="157"/>
      <c r="BG69" s="157"/>
    </row>
    <row r="70" spans="1:59" ht="12.75" outlineLevel="1">
      <c r="A70" s="158">
        <v>52</v>
      </c>
      <c r="B70" s="189" t="s">
        <v>183</v>
      </c>
      <c r="C70" s="163" t="s">
        <v>125</v>
      </c>
      <c r="D70" s="165">
        <v>1</v>
      </c>
      <c r="E70" s="168"/>
      <c r="F70" s="169">
        <f t="shared" si="28"/>
        <v>0</v>
      </c>
      <c r="G70" s="168"/>
      <c r="H70" s="169">
        <f t="shared" si="29"/>
        <v>0</v>
      </c>
      <c r="I70" s="168"/>
      <c r="J70" s="169">
        <f t="shared" si="30"/>
        <v>0</v>
      </c>
      <c r="K70" s="169">
        <v>21</v>
      </c>
      <c r="L70" s="169">
        <f t="shared" si="31"/>
        <v>0</v>
      </c>
      <c r="M70" s="169">
        <v>0</v>
      </c>
      <c r="N70" s="169">
        <f t="shared" si="32"/>
        <v>0</v>
      </c>
      <c r="O70" s="169">
        <v>0</v>
      </c>
      <c r="P70" s="169">
        <f t="shared" si="33"/>
        <v>0</v>
      </c>
      <c r="Q70" s="169"/>
      <c r="R70" s="169"/>
      <c r="S70" s="170">
        <v>1.168</v>
      </c>
      <c r="T70" s="169">
        <f t="shared" si="34"/>
        <v>1.17</v>
      </c>
      <c r="U70" s="157"/>
      <c r="V70" s="157"/>
      <c r="W70" s="157"/>
      <c r="X70" s="157"/>
      <c r="Y70" s="157"/>
      <c r="Z70" s="157"/>
      <c r="AA70" s="157"/>
      <c r="AB70" s="157"/>
      <c r="AC70" s="157"/>
      <c r="AD70" s="157" t="s">
        <v>126</v>
      </c>
      <c r="AE70" s="157"/>
      <c r="AF70" s="157"/>
      <c r="AG70" s="157"/>
      <c r="AH70" s="157"/>
      <c r="AI70" s="157"/>
      <c r="AJ70" s="157"/>
      <c r="AK70" s="157"/>
      <c r="AL70" s="157"/>
      <c r="AM70" s="157"/>
      <c r="AN70" s="157"/>
      <c r="AO70" s="157"/>
      <c r="AP70" s="157"/>
      <c r="AQ70" s="157"/>
      <c r="AR70" s="157"/>
      <c r="AS70" s="157"/>
      <c r="AT70" s="157"/>
      <c r="AU70" s="157"/>
      <c r="AV70" s="157"/>
      <c r="AW70" s="157"/>
      <c r="AX70" s="157"/>
      <c r="AY70" s="157"/>
      <c r="AZ70" s="157"/>
      <c r="BA70" s="157"/>
      <c r="BB70" s="157"/>
      <c r="BC70" s="157"/>
      <c r="BD70" s="157"/>
      <c r="BE70" s="157"/>
      <c r="BF70" s="157"/>
      <c r="BG70" s="157"/>
    </row>
    <row r="71" spans="1:59" ht="20.25" outlineLevel="1">
      <c r="A71" s="158">
        <v>53</v>
      </c>
      <c r="B71" s="189" t="s">
        <v>184</v>
      </c>
      <c r="C71" s="163" t="s">
        <v>142</v>
      </c>
      <c r="D71" s="165">
        <v>4</v>
      </c>
      <c r="E71" s="168"/>
      <c r="F71" s="169">
        <f t="shared" si="28"/>
        <v>0</v>
      </c>
      <c r="G71" s="168"/>
      <c r="H71" s="169">
        <f t="shared" si="29"/>
        <v>0</v>
      </c>
      <c r="I71" s="168"/>
      <c r="J71" s="169">
        <f t="shared" si="30"/>
        <v>0</v>
      </c>
      <c r="K71" s="169">
        <v>21</v>
      </c>
      <c r="L71" s="169">
        <f t="shared" si="31"/>
        <v>0</v>
      </c>
      <c r="M71" s="169">
        <v>0.0079</v>
      </c>
      <c r="N71" s="169">
        <f t="shared" si="32"/>
        <v>0.03</v>
      </c>
      <c r="O71" s="169">
        <v>0</v>
      </c>
      <c r="P71" s="169">
        <f t="shared" si="33"/>
        <v>0</v>
      </c>
      <c r="Q71" s="169"/>
      <c r="R71" s="169"/>
      <c r="S71" s="170">
        <v>0</v>
      </c>
      <c r="T71" s="169">
        <f t="shared" si="34"/>
        <v>0</v>
      </c>
      <c r="U71" s="157"/>
      <c r="V71" s="157"/>
      <c r="W71" s="157"/>
      <c r="X71" s="157"/>
      <c r="Y71" s="157"/>
      <c r="Z71" s="157"/>
      <c r="AA71" s="157"/>
      <c r="AB71" s="157"/>
      <c r="AC71" s="157"/>
      <c r="AD71" s="157" t="s">
        <v>145</v>
      </c>
      <c r="AE71" s="157"/>
      <c r="AF71" s="157"/>
      <c r="AG71" s="157"/>
      <c r="AH71" s="157"/>
      <c r="AI71" s="157"/>
      <c r="AJ71" s="157"/>
      <c r="AK71" s="157"/>
      <c r="AL71" s="157"/>
      <c r="AM71" s="157"/>
      <c r="AN71" s="157"/>
      <c r="AO71" s="157"/>
      <c r="AP71" s="157"/>
      <c r="AQ71" s="157"/>
      <c r="AR71" s="157"/>
      <c r="AS71" s="157"/>
      <c r="AT71" s="157"/>
      <c r="AU71" s="157"/>
      <c r="AV71" s="157"/>
      <c r="AW71" s="157"/>
      <c r="AX71" s="157"/>
      <c r="AY71" s="157"/>
      <c r="AZ71" s="157"/>
      <c r="BA71" s="157"/>
      <c r="BB71" s="157"/>
      <c r="BC71" s="157"/>
      <c r="BD71" s="157"/>
      <c r="BE71" s="157"/>
      <c r="BF71" s="157"/>
      <c r="BG71" s="157"/>
    </row>
    <row r="72" spans="1:59" ht="20.25" outlineLevel="1">
      <c r="A72" s="158">
        <v>54</v>
      </c>
      <c r="B72" s="189" t="s">
        <v>185</v>
      </c>
      <c r="C72" s="163" t="s">
        <v>142</v>
      </c>
      <c r="D72" s="165">
        <v>15</v>
      </c>
      <c r="E72" s="168"/>
      <c r="F72" s="169">
        <f t="shared" si="28"/>
        <v>0</v>
      </c>
      <c r="G72" s="168"/>
      <c r="H72" s="169">
        <f t="shared" si="29"/>
        <v>0</v>
      </c>
      <c r="I72" s="168"/>
      <c r="J72" s="169">
        <f t="shared" si="30"/>
        <v>0</v>
      </c>
      <c r="K72" s="169">
        <v>21</v>
      </c>
      <c r="L72" s="169">
        <f t="shared" si="31"/>
        <v>0</v>
      </c>
      <c r="M72" s="169">
        <v>0.0079</v>
      </c>
      <c r="N72" s="169">
        <f t="shared" si="32"/>
        <v>0.12</v>
      </c>
      <c r="O72" s="169">
        <v>0</v>
      </c>
      <c r="P72" s="169">
        <f t="shared" si="33"/>
        <v>0</v>
      </c>
      <c r="Q72" s="169"/>
      <c r="R72" s="169"/>
      <c r="S72" s="170">
        <v>0</v>
      </c>
      <c r="T72" s="169">
        <f t="shared" si="34"/>
        <v>0</v>
      </c>
      <c r="U72" s="157"/>
      <c r="V72" s="157"/>
      <c r="W72" s="157"/>
      <c r="X72" s="157"/>
      <c r="Y72" s="157"/>
      <c r="Z72" s="157"/>
      <c r="AA72" s="157"/>
      <c r="AB72" s="157"/>
      <c r="AC72" s="157"/>
      <c r="AD72" s="157" t="s">
        <v>145</v>
      </c>
      <c r="AE72" s="157"/>
      <c r="AF72" s="157"/>
      <c r="AG72" s="157"/>
      <c r="AH72" s="157"/>
      <c r="AI72" s="157"/>
      <c r="AJ72" s="157"/>
      <c r="AK72" s="157"/>
      <c r="AL72" s="157"/>
      <c r="AM72" s="157"/>
      <c r="AN72" s="157"/>
      <c r="AO72" s="157"/>
      <c r="AP72" s="157"/>
      <c r="AQ72" s="157"/>
      <c r="AR72" s="157"/>
      <c r="AS72" s="157"/>
      <c r="AT72" s="157"/>
      <c r="AU72" s="157"/>
      <c r="AV72" s="157"/>
      <c r="AW72" s="157"/>
      <c r="AX72" s="157"/>
      <c r="AY72" s="157"/>
      <c r="AZ72" s="157"/>
      <c r="BA72" s="157"/>
      <c r="BB72" s="157"/>
      <c r="BC72" s="157"/>
      <c r="BD72" s="157"/>
      <c r="BE72" s="157"/>
      <c r="BF72" s="157"/>
      <c r="BG72" s="157"/>
    </row>
    <row r="73" spans="1:59" ht="20.25" outlineLevel="1">
      <c r="A73" s="158">
        <v>55</v>
      </c>
      <c r="B73" s="189" t="s">
        <v>186</v>
      </c>
      <c r="C73" s="163" t="s">
        <v>142</v>
      </c>
      <c r="D73" s="165">
        <v>5</v>
      </c>
      <c r="E73" s="168"/>
      <c r="F73" s="169">
        <f t="shared" si="28"/>
        <v>0</v>
      </c>
      <c r="G73" s="168"/>
      <c r="H73" s="169">
        <f t="shared" si="29"/>
        <v>0</v>
      </c>
      <c r="I73" s="168"/>
      <c r="J73" s="169">
        <f t="shared" si="30"/>
        <v>0</v>
      </c>
      <c r="K73" s="169">
        <v>21</v>
      </c>
      <c r="L73" s="169">
        <f t="shared" si="31"/>
        <v>0</v>
      </c>
      <c r="M73" s="169">
        <v>0.01235</v>
      </c>
      <c r="N73" s="169">
        <f t="shared" si="32"/>
        <v>0.06</v>
      </c>
      <c r="O73" s="169">
        <v>0</v>
      </c>
      <c r="P73" s="169">
        <f t="shared" si="33"/>
        <v>0</v>
      </c>
      <c r="Q73" s="169"/>
      <c r="R73" s="169"/>
      <c r="S73" s="170">
        <v>0</v>
      </c>
      <c r="T73" s="169">
        <f t="shared" si="34"/>
        <v>0</v>
      </c>
      <c r="U73" s="157"/>
      <c r="V73" s="157"/>
      <c r="W73" s="157"/>
      <c r="X73" s="157"/>
      <c r="Y73" s="157"/>
      <c r="Z73" s="157"/>
      <c r="AA73" s="157"/>
      <c r="AB73" s="157"/>
      <c r="AC73" s="157"/>
      <c r="AD73" s="157" t="s">
        <v>145</v>
      </c>
      <c r="AE73" s="157"/>
      <c r="AF73" s="157"/>
      <c r="AG73" s="157"/>
      <c r="AH73" s="157"/>
      <c r="AI73" s="157"/>
      <c r="AJ73" s="157"/>
      <c r="AK73" s="157"/>
      <c r="AL73" s="157"/>
      <c r="AM73" s="157"/>
      <c r="AN73" s="157"/>
      <c r="AO73" s="157"/>
      <c r="AP73" s="157"/>
      <c r="AQ73" s="157"/>
      <c r="AR73" s="157"/>
      <c r="AS73" s="157"/>
      <c r="AT73" s="157"/>
      <c r="AU73" s="157"/>
      <c r="AV73" s="157"/>
      <c r="AW73" s="157"/>
      <c r="AX73" s="157"/>
      <c r="AY73" s="157"/>
      <c r="AZ73" s="157"/>
      <c r="BA73" s="157"/>
      <c r="BB73" s="157"/>
      <c r="BC73" s="157"/>
      <c r="BD73" s="157"/>
      <c r="BE73" s="157"/>
      <c r="BF73" s="157"/>
      <c r="BG73" s="157"/>
    </row>
    <row r="74" spans="1:59" ht="20.25" outlineLevel="1">
      <c r="A74" s="158">
        <v>56</v>
      </c>
      <c r="B74" s="189" t="s">
        <v>187</v>
      </c>
      <c r="C74" s="163" t="s">
        <v>142</v>
      </c>
      <c r="D74" s="165">
        <v>4</v>
      </c>
      <c r="E74" s="168"/>
      <c r="F74" s="169">
        <f t="shared" si="28"/>
        <v>0</v>
      </c>
      <c r="G74" s="168"/>
      <c r="H74" s="169">
        <f t="shared" si="29"/>
        <v>0</v>
      </c>
      <c r="I74" s="168"/>
      <c r="J74" s="169">
        <f t="shared" si="30"/>
        <v>0</v>
      </c>
      <c r="K74" s="169">
        <v>21</v>
      </c>
      <c r="L74" s="169">
        <f t="shared" si="31"/>
        <v>0</v>
      </c>
      <c r="M74" s="169">
        <v>0.01081</v>
      </c>
      <c r="N74" s="169">
        <f t="shared" si="32"/>
        <v>0.04</v>
      </c>
      <c r="O74" s="169">
        <v>0</v>
      </c>
      <c r="P74" s="169">
        <f t="shared" si="33"/>
        <v>0</v>
      </c>
      <c r="Q74" s="169"/>
      <c r="R74" s="169"/>
      <c r="S74" s="170">
        <v>0</v>
      </c>
      <c r="T74" s="169">
        <f t="shared" si="34"/>
        <v>0</v>
      </c>
      <c r="U74" s="157"/>
      <c r="V74" s="157"/>
      <c r="W74" s="157"/>
      <c r="X74" s="157"/>
      <c r="Y74" s="157"/>
      <c r="Z74" s="157"/>
      <c r="AA74" s="157"/>
      <c r="AB74" s="157"/>
      <c r="AC74" s="157"/>
      <c r="AD74" s="157" t="s">
        <v>145</v>
      </c>
      <c r="AE74" s="157"/>
      <c r="AF74" s="157"/>
      <c r="AG74" s="157"/>
      <c r="AH74" s="157"/>
      <c r="AI74" s="157"/>
      <c r="AJ74" s="157"/>
      <c r="AK74" s="157"/>
      <c r="AL74" s="157"/>
      <c r="AM74" s="157"/>
      <c r="AN74" s="157"/>
      <c r="AO74" s="157"/>
      <c r="AP74" s="157"/>
      <c r="AQ74" s="157"/>
      <c r="AR74" s="157"/>
      <c r="AS74" s="157"/>
      <c r="AT74" s="157"/>
      <c r="AU74" s="157"/>
      <c r="AV74" s="157"/>
      <c r="AW74" s="157"/>
      <c r="AX74" s="157"/>
      <c r="AY74" s="157"/>
      <c r="AZ74" s="157"/>
      <c r="BA74" s="157"/>
      <c r="BB74" s="157"/>
      <c r="BC74" s="157"/>
      <c r="BD74" s="157"/>
      <c r="BE74" s="157"/>
      <c r="BF74" s="157"/>
      <c r="BG74" s="157"/>
    </row>
    <row r="75" spans="1:59" ht="20.25" outlineLevel="1">
      <c r="A75" s="158">
        <v>57</v>
      </c>
      <c r="B75" s="189" t="s">
        <v>188</v>
      </c>
      <c r="C75" s="163" t="s">
        <v>142</v>
      </c>
      <c r="D75" s="165">
        <v>20</v>
      </c>
      <c r="E75" s="168"/>
      <c r="F75" s="169">
        <f t="shared" si="28"/>
        <v>0</v>
      </c>
      <c r="G75" s="168"/>
      <c r="H75" s="169">
        <f t="shared" si="29"/>
        <v>0</v>
      </c>
      <c r="I75" s="168"/>
      <c r="J75" s="169">
        <f t="shared" si="30"/>
        <v>0</v>
      </c>
      <c r="K75" s="169">
        <v>21</v>
      </c>
      <c r="L75" s="169">
        <f t="shared" si="31"/>
        <v>0</v>
      </c>
      <c r="M75" s="169">
        <v>0.01666</v>
      </c>
      <c r="N75" s="169">
        <f t="shared" si="32"/>
        <v>0.33</v>
      </c>
      <c r="O75" s="169">
        <v>0</v>
      </c>
      <c r="P75" s="169">
        <f t="shared" si="33"/>
        <v>0</v>
      </c>
      <c r="Q75" s="169"/>
      <c r="R75" s="169"/>
      <c r="S75" s="170">
        <v>0</v>
      </c>
      <c r="T75" s="169">
        <f t="shared" si="34"/>
        <v>0</v>
      </c>
      <c r="U75" s="157"/>
      <c r="V75" s="157"/>
      <c r="W75" s="157"/>
      <c r="X75" s="157"/>
      <c r="Y75" s="157"/>
      <c r="Z75" s="157"/>
      <c r="AA75" s="157"/>
      <c r="AB75" s="157"/>
      <c r="AC75" s="157"/>
      <c r="AD75" s="157" t="s">
        <v>145</v>
      </c>
      <c r="AE75" s="157"/>
      <c r="AF75" s="157"/>
      <c r="AG75" s="157"/>
      <c r="AH75" s="157"/>
      <c r="AI75" s="157"/>
      <c r="AJ75" s="157"/>
      <c r="AK75" s="157"/>
      <c r="AL75" s="157"/>
      <c r="AM75" s="157"/>
      <c r="AN75" s="157"/>
      <c r="AO75" s="157"/>
      <c r="AP75" s="157"/>
      <c r="AQ75" s="157"/>
      <c r="AR75" s="157"/>
      <c r="AS75" s="157"/>
      <c r="AT75" s="157"/>
      <c r="AU75" s="157"/>
      <c r="AV75" s="157"/>
      <c r="AW75" s="157"/>
      <c r="AX75" s="157"/>
      <c r="AY75" s="157"/>
      <c r="AZ75" s="157"/>
      <c r="BA75" s="157"/>
      <c r="BB75" s="157"/>
      <c r="BC75" s="157"/>
      <c r="BD75" s="157"/>
      <c r="BE75" s="157"/>
      <c r="BF75" s="157"/>
      <c r="BG75" s="157"/>
    </row>
    <row r="76" spans="1:59" ht="12.75" outlineLevel="1">
      <c r="A76" s="158">
        <v>58</v>
      </c>
      <c r="B76" s="189" t="s">
        <v>189</v>
      </c>
      <c r="C76" s="163" t="s">
        <v>125</v>
      </c>
      <c r="D76" s="165">
        <v>4</v>
      </c>
      <c r="E76" s="168"/>
      <c r="F76" s="169">
        <f t="shared" si="28"/>
        <v>0</v>
      </c>
      <c r="G76" s="168"/>
      <c r="H76" s="169">
        <f t="shared" si="29"/>
        <v>0</v>
      </c>
      <c r="I76" s="168"/>
      <c r="J76" s="169">
        <f t="shared" si="30"/>
        <v>0</v>
      </c>
      <c r="K76" s="169">
        <v>21</v>
      </c>
      <c r="L76" s="169">
        <f t="shared" si="31"/>
        <v>0</v>
      </c>
      <c r="M76" s="169">
        <v>0</v>
      </c>
      <c r="N76" s="169">
        <f t="shared" si="32"/>
        <v>0</v>
      </c>
      <c r="O76" s="169">
        <v>0</v>
      </c>
      <c r="P76" s="169">
        <f t="shared" si="33"/>
        <v>0</v>
      </c>
      <c r="Q76" s="169"/>
      <c r="R76" s="169"/>
      <c r="S76" s="170">
        <v>0.157</v>
      </c>
      <c r="T76" s="169">
        <f t="shared" si="34"/>
        <v>0.63</v>
      </c>
      <c r="U76" s="157"/>
      <c r="V76" s="157"/>
      <c r="W76" s="157"/>
      <c r="X76" s="157"/>
      <c r="Y76" s="157"/>
      <c r="Z76" s="157"/>
      <c r="AA76" s="157"/>
      <c r="AB76" s="157"/>
      <c r="AC76" s="157"/>
      <c r="AD76" s="157" t="s">
        <v>126</v>
      </c>
      <c r="AE76" s="157"/>
      <c r="AF76" s="157"/>
      <c r="AG76" s="157"/>
      <c r="AH76" s="157"/>
      <c r="AI76" s="157"/>
      <c r="AJ76" s="157"/>
      <c r="AK76" s="157"/>
      <c r="AL76" s="157"/>
      <c r="AM76" s="157"/>
      <c r="AN76" s="157"/>
      <c r="AO76" s="157"/>
      <c r="AP76" s="157"/>
      <c r="AQ76" s="157"/>
      <c r="AR76" s="157"/>
      <c r="AS76" s="157"/>
      <c r="AT76" s="157"/>
      <c r="AU76" s="157"/>
      <c r="AV76" s="157"/>
      <c r="AW76" s="157"/>
      <c r="AX76" s="157"/>
      <c r="AY76" s="157"/>
      <c r="AZ76" s="157"/>
      <c r="BA76" s="157"/>
      <c r="BB76" s="157"/>
      <c r="BC76" s="157"/>
      <c r="BD76" s="157"/>
      <c r="BE76" s="157"/>
      <c r="BF76" s="157"/>
      <c r="BG76" s="157"/>
    </row>
    <row r="77" spans="1:59" ht="12.75" outlineLevel="1">
      <c r="A77" s="158">
        <v>59</v>
      </c>
      <c r="B77" s="189" t="s">
        <v>190</v>
      </c>
      <c r="C77" s="163" t="s">
        <v>125</v>
      </c>
      <c r="D77" s="165">
        <v>6</v>
      </c>
      <c r="E77" s="168"/>
      <c r="F77" s="169">
        <f t="shared" si="28"/>
        <v>0</v>
      </c>
      <c r="G77" s="168"/>
      <c r="H77" s="169">
        <f t="shared" si="29"/>
        <v>0</v>
      </c>
      <c r="I77" s="168"/>
      <c r="J77" s="169">
        <f t="shared" si="30"/>
        <v>0</v>
      </c>
      <c r="K77" s="169">
        <v>21</v>
      </c>
      <c r="L77" s="169">
        <f t="shared" si="31"/>
        <v>0</v>
      </c>
      <c r="M77" s="169">
        <v>0</v>
      </c>
      <c r="N77" s="169">
        <f t="shared" si="32"/>
        <v>0</v>
      </c>
      <c r="O77" s="169">
        <v>0</v>
      </c>
      <c r="P77" s="169">
        <f t="shared" si="33"/>
        <v>0</v>
      </c>
      <c r="Q77" s="169"/>
      <c r="R77" s="169"/>
      <c r="S77" s="170">
        <v>0.174</v>
      </c>
      <c r="T77" s="169">
        <f t="shared" si="34"/>
        <v>1.04</v>
      </c>
      <c r="U77" s="157"/>
      <c r="V77" s="157"/>
      <c r="W77" s="157"/>
      <c r="X77" s="157"/>
      <c r="Y77" s="157"/>
      <c r="Z77" s="157"/>
      <c r="AA77" s="157"/>
      <c r="AB77" s="157"/>
      <c r="AC77" s="157"/>
      <c r="AD77" s="157" t="s">
        <v>126</v>
      </c>
      <c r="AE77" s="157"/>
      <c r="AF77" s="157"/>
      <c r="AG77" s="157"/>
      <c r="AH77" s="157"/>
      <c r="AI77" s="157"/>
      <c r="AJ77" s="157"/>
      <c r="AK77" s="157"/>
      <c r="AL77" s="157"/>
      <c r="AM77" s="157"/>
      <c r="AN77" s="157"/>
      <c r="AO77" s="157"/>
      <c r="AP77" s="157"/>
      <c r="AQ77" s="157"/>
      <c r="AR77" s="157"/>
      <c r="AS77" s="157"/>
      <c r="AT77" s="157"/>
      <c r="AU77" s="157"/>
      <c r="AV77" s="157"/>
      <c r="AW77" s="157"/>
      <c r="AX77" s="157"/>
      <c r="AY77" s="157"/>
      <c r="AZ77" s="157"/>
      <c r="BA77" s="157"/>
      <c r="BB77" s="157"/>
      <c r="BC77" s="157"/>
      <c r="BD77" s="157"/>
      <c r="BE77" s="157"/>
      <c r="BF77" s="157"/>
      <c r="BG77" s="157"/>
    </row>
    <row r="78" spans="1:59" ht="12.75" outlineLevel="1">
      <c r="A78" s="158">
        <v>60</v>
      </c>
      <c r="B78" s="189" t="s">
        <v>191</v>
      </c>
      <c r="C78" s="163" t="s">
        <v>125</v>
      </c>
      <c r="D78" s="165">
        <v>1</v>
      </c>
      <c r="E78" s="168"/>
      <c r="F78" s="169">
        <f t="shared" si="28"/>
        <v>0</v>
      </c>
      <c r="G78" s="168"/>
      <c r="H78" s="169">
        <f t="shared" si="29"/>
        <v>0</v>
      </c>
      <c r="I78" s="168"/>
      <c r="J78" s="169">
        <f t="shared" si="30"/>
        <v>0</v>
      </c>
      <c r="K78" s="169">
        <v>21</v>
      </c>
      <c r="L78" s="169">
        <f t="shared" si="31"/>
        <v>0</v>
      </c>
      <c r="M78" s="169">
        <v>0</v>
      </c>
      <c r="N78" s="169">
        <f t="shared" si="32"/>
        <v>0</v>
      </c>
      <c r="O78" s="169">
        <v>0</v>
      </c>
      <c r="P78" s="169">
        <f t="shared" si="33"/>
        <v>0</v>
      </c>
      <c r="Q78" s="169"/>
      <c r="R78" s="169"/>
      <c r="S78" s="170">
        <v>0.259</v>
      </c>
      <c r="T78" s="169">
        <f t="shared" si="34"/>
        <v>0.26</v>
      </c>
      <c r="U78" s="157"/>
      <c r="V78" s="157"/>
      <c r="W78" s="157"/>
      <c r="X78" s="157"/>
      <c r="Y78" s="157"/>
      <c r="Z78" s="157"/>
      <c r="AA78" s="157"/>
      <c r="AB78" s="157"/>
      <c r="AC78" s="157"/>
      <c r="AD78" s="157" t="s">
        <v>126</v>
      </c>
      <c r="AE78" s="157"/>
      <c r="AF78" s="157"/>
      <c r="AG78" s="157"/>
      <c r="AH78" s="157"/>
      <c r="AI78" s="157"/>
      <c r="AJ78" s="157"/>
      <c r="AK78" s="157"/>
      <c r="AL78" s="157"/>
      <c r="AM78" s="157"/>
      <c r="AN78" s="157"/>
      <c r="AO78" s="157"/>
      <c r="AP78" s="157"/>
      <c r="AQ78" s="157"/>
      <c r="AR78" s="157"/>
      <c r="AS78" s="157"/>
      <c r="AT78" s="157"/>
      <c r="AU78" s="157"/>
      <c r="AV78" s="157"/>
      <c r="AW78" s="157"/>
      <c r="AX78" s="157"/>
      <c r="AY78" s="157"/>
      <c r="AZ78" s="157"/>
      <c r="BA78" s="157"/>
      <c r="BB78" s="157"/>
      <c r="BC78" s="157"/>
      <c r="BD78" s="157"/>
      <c r="BE78" s="157"/>
      <c r="BF78" s="157"/>
      <c r="BG78" s="157"/>
    </row>
    <row r="79" spans="1:59" ht="12.75" outlineLevel="1">
      <c r="A79" s="158">
        <v>61</v>
      </c>
      <c r="B79" s="189" t="s">
        <v>192</v>
      </c>
      <c r="C79" s="163" t="s">
        <v>142</v>
      </c>
      <c r="D79" s="165">
        <v>48</v>
      </c>
      <c r="E79" s="168"/>
      <c r="F79" s="169">
        <f t="shared" si="28"/>
        <v>0</v>
      </c>
      <c r="G79" s="168"/>
      <c r="H79" s="169">
        <f t="shared" si="29"/>
        <v>0</v>
      </c>
      <c r="I79" s="168"/>
      <c r="J79" s="169">
        <f t="shared" si="30"/>
        <v>0</v>
      </c>
      <c r="K79" s="169">
        <v>21</v>
      </c>
      <c r="L79" s="169">
        <f t="shared" si="31"/>
        <v>0</v>
      </c>
      <c r="M79" s="169">
        <v>0</v>
      </c>
      <c r="N79" s="169">
        <f t="shared" si="32"/>
        <v>0</v>
      </c>
      <c r="O79" s="169">
        <v>0</v>
      </c>
      <c r="P79" s="169">
        <f t="shared" si="33"/>
        <v>0</v>
      </c>
      <c r="Q79" s="169"/>
      <c r="R79" s="169"/>
      <c r="S79" s="170">
        <v>0.048</v>
      </c>
      <c r="T79" s="169">
        <f t="shared" si="34"/>
        <v>2.3</v>
      </c>
      <c r="U79" s="157"/>
      <c r="V79" s="157"/>
      <c r="W79" s="157"/>
      <c r="X79" s="157"/>
      <c r="Y79" s="157"/>
      <c r="Z79" s="157"/>
      <c r="AA79" s="157"/>
      <c r="AB79" s="157"/>
      <c r="AC79" s="157"/>
      <c r="AD79" s="157" t="s">
        <v>126</v>
      </c>
      <c r="AE79" s="157"/>
      <c r="AF79" s="157"/>
      <c r="AG79" s="157"/>
      <c r="AH79" s="157"/>
      <c r="AI79" s="157"/>
      <c r="AJ79" s="157"/>
      <c r="AK79" s="157"/>
      <c r="AL79" s="157"/>
      <c r="AM79" s="157"/>
      <c r="AN79" s="157"/>
      <c r="AO79" s="157"/>
      <c r="AP79" s="157"/>
      <c r="AQ79" s="157"/>
      <c r="AR79" s="157"/>
      <c r="AS79" s="157"/>
      <c r="AT79" s="157"/>
      <c r="AU79" s="157"/>
      <c r="AV79" s="157"/>
      <c r="AW79" s="157"/>
      <c r="AX79" s="157"/>
      <c r="AY79" s="157"/>
      <c r="AZ79" s="157"/>
      <c r="BA79" s="157"/>
      <c r="BB79" s="157"/>
      <c r="BC79" s="157"/>
      <c r="BD79" s="157"/>
      <c r="BE79" s="157"/>
      <c r="BF79" s="157"/>
      <c r="BG79" s="157"/>
    </row>
    <row r="80" spans="1:59" ht="20.25" outlineLevel="1">
      <c r="A80" s="158">
        <v>62</v>
      </c>
      <c r="B80" s="189" t="s">
        <v>193</v>
      </c>
      <c r="C80" s="163" t="s">
        <v>125</v>
      </c>
      <c r="D80" s="165">
        <v>1</v>
      </c>
      <c r="E80" s="168"/>
      <c r="F80" s="169">
        <f t="shared" si="28"/>
        <v>0</v>
      </c>
      <c r="G80" s="168"/>
      <c r="H80" s="169">
        <f t="shared" si="29"/>
        <v>0</v>
      </c>
      <c r="I80" s="168"/>
      <c r="J80" s="169">
        <f t="shared" si="30"/>
        <v>0</v>
      </c>
      <c r="K80" s="169">
        <v>21</v>
      </c>
      <c r="L80" s="169">
        <f t="shared" si="31"/>
        <v>0</v>
      </c>
      <c r="M80" s="169">
        <v>0.001</v>
      </c>
      <c r="N80" s="169">
        <f t="shared" si="32"/>
        <v>0</v>
      </c>
      <c r="O80" s="169">
        <v>0</v>
      </c>
      <c r="P80" s="169">
        <f t="shared" si="33"/>
        <v>0</v>
      </c>
      <c r="Q80" s="169"/>
      <c r="R80" s="169"/>
      <c r="S80" s="170">
        <v>0</v>
      </c>
      <c r="T80" s="169">
        <f t="shared" si="34"/>
        <v>0</v>
      </c>
      <c r="U80" s="157"/>
      <c r="V80" s="157"/>
      <c r="W80" s="157"/>
      <c r="X80" s="157"/>
      <c r="Y80" s="157"/>
      <c r="Z80" s="157"/>
      <c r="AA80" s="157"/>
      <c r="AB80" s="157"/>
      <c r="AC80" s="157"/>
      <c r="AD80" s="157" t="s">
        <v>145</v>
      </c>
      <c r="AE80" s="157"/>
      <c r="AF80" s="157"/>
      <c r="AG80" s="157"/>
      <c r="AH80" s="157"/>
      <c r="AI80" s="157"/>
      <c r="AJ80" s="157"/>
      <c r="AK80" s="157"/>
      <c r="AL80" s="157"/>
      <c r="AM80" s="157"/>
      <c r="AN80" s="157"/>
      <c r="AO80" s="157"/>
      <c r="AP80" s="157"/>
      <c r="AQ80" s="157"/>
      <c r="AR80" s="157"/>
      <c r="AS80" s="157"/>
      <c r="AT80" s="157"/>
      <c r="AU80" s="157"/>
      <c r="AV80" s="157"/>
      <c r="AW80" s="157"/>
      <c r="AX80" s="157"/>
      <c r="AY80" s="157"/>
      <c r="AZ80" s="157"/>
      <c r="BA80" s="157"/>
      <c r="BB80" s="157"/>
      <c r="BC80" s="157"/>
      <c r="BD80" s="157"/>
      <c r="BE80" s="157"/>
      <c r="BF80" s="157"/>
      <c r="BG80" s="157"/>
    </row>
    <row r="81" spans="1:59" ht="12.75" outlineLevel="1">
      <c r="A81" s="158">
        <v>63</v>
      </c>
      <c r="B81" s="189" t="s">
        <v>194</v>
      </c>
      <c r="C81" s="163" t="s">
        <v>142</v>
      </c>
      <c r="D81" s="165">
        <v>20</v>
      </c>
      <c r="E81" s="168"/>
      <c r="F81" s="169">
        <f t="shared" si="28"/>
        <v>0</v>
      </c>
      <c r="G81" s="168"/>
      <c r="H81" s="169">
        <f t="shared" si="29"/>
        <v>0</v>
      </c>
      <c r="I81" s="168"/>
      <c r="J81" s="169">
        <f t="shared" si="30"/>
        <v>0</v>
      </c>
      <c r="K81" s="169">
        <v>21</v>
      </c>
      <c r="L81" s="169">
        <f t="shared" si="31"/>
        <v>0</v>
      </c>
      <c r="M81" s="169">
        <v>0</v>
      </c>
      <c r="N81" s="169">
        <f t="shared" si="32"/>
        <v>0</v>
      </c>
      <c r="O81" s="169">
        <v>0.00198</v>
      </c>
      <c r="P81" s="169">
        <f t="shared" si="33"/>
        <v>0.04</v>
      </c>
      <c r="Q81" s="169"/>
      <c r="R81" s="169"/>
      <c r="S81" s="170">
        <v>0.083</v>
      </c>
      <c r="T81" s="169">
        <f t="shared" si="34"/>
        <v>1.66</v>
      </c>
      <c r="U81" s="157"/>
      <c r="V81" s="157"/>
      <c r="W81" s="157"/>
      <c r="X81" s="157"/>
      <c r="Y81" s="157"/>
      <c r="Z81" s="157"/>
      <c r="AA81" s="157"/>
      <c r="AB81" s="157"/>
      <c r="AC81" s="157"/>
      <c r="AD81" s="157" t="s">
        <v>126</v>
      </c>
      <c r="AE81" s="157"/>
      <c r="AF81" s="157"/>
      <c r="AG81" s="157"/>
      <c r="AH81" s="157"/>
      <c r="AI81" s="157"/>
      <c r="AJ81" s="157"/>
      <c r="AK81" s="157"/>
      <c r="AL81" s="157"/>
      <c r="AM81" s="157"/>
      <c r="AN81" s="157"/>
      <c r="AO81" s="157"/>
      <c r="AP81" s="157"/>
      <c r="AQ81" s="157"/>
      <c r="AR81" s="157"/>
      <c r="AS81" s="157"/>
      <c r="AT81" s="157"/>
      <c r="AU81" s="157"/>
      <c r="AV81" s="157"/>
      <c r="AW81" s="157"/>
      <c r="AX81" s="157"/>
      <c r="AY81" s="157"/>
      <c r="AZ81" s="157"/>
      <c r="BA81" s="157"/>
      <c r="BB81" s="157"/>
      <c r="BC81" s="157"/>
      <c r="BD81" s="157"/>
      <c r="BE81" s="157"/>
      <c r="BF81" s="157"/>
      <c r="BG81" s="157"/>
    </row>
    <row r="82" spans="1:59" ht="12.75" outlineLevel="1">
      <c r="A82" s="158">
        <v>64</v>
      </c>
      <c r="B82" s="189" t="s">
        <v>195</v>
      </c>
      <c r="C82" s="163" t="s">
        <v>0</v>
      </c>
      <c r="D82" s="165">
        <v>1518</v>
      </c>
      <c r="E82" s="168"/>
      <c r="F82" s="169">
        <f t="shared" si="28"/>
        <v>0</v>
      </c>
      <c r="G82" s="168"/>
      <c r="H82" s="169">
        <f t="shared" si="29"/>
        <v>0</v>
      </c>
      <c r="I82" s="168"/>
      <c r="J82" s="169">
        <f t="shared" si="30"/>
        <v>0</v>
      </c>
      <c r="K82" s="169">
        <v>21</v>
      </c>
      <c r="L82" s="169">
        <f t="shared" si="31"/>
        <v>0</v>
      </c>
      <c r="M82" s="169">
        <v>0</v>
      </c>
      <c r="N82" s="169">
        <f t="shared" si="32"/>
        <v>0</v>
      </c>
      <c r="O82" s="169">
        <v>0</v>
      </c>
      <c r="P82" s="169">
        <f t="shared" si="33"/>
        <v>0</v>
      </c>
      <c r="Q82" s="169"/>
      <c r="R82" s="169"/>
      <c r="S82" s="170">
        <v>0</v>
      </c>
      <c r="T82" s="169">
        <f t="shared" si="34"/>
        <v>0</v>
      </c>
      <c r="U82" s="157"/>
      <c r="V82" s="157"/>
      <c r="W82" s="157"/>
      <c r="X82" s="157"/>
      <c r="Y82" s="157"/>
      <c r="Z82" s="157"/>
      <c r="AA82" s="157"/>
      <c r="AB82" s="157"/>
      <c r="AC82" s="157"/>
      <c r="AD82" s="157" t="s">
        <v>126</v>
      </c>
      <c r="AE82" s="157"/>
      <c r="AF82" s="157"/>
      <c r="AG82" s="157"/>
      <c r="AH82" s="157"/>
      <c r="AI82" s="157"/>
      <c r="AJ82" s="157"/>
      <c r="AK82" s="157"/>
      <c r="AL82" s="157"/>
      <c r="AM82" s="157"/>
      <c r="AN82" s="157"/>
      <c r="AO82" s="157"/>
      <c r="AP82" s="157"/>
      <c r="AQ82" s="157"/>
      <c r="AR82" s="157"/>
      <c r="AS82" s="157"/>
      <c r="AT82" s="157"/>
      <c r="AU82" s="157"/>
      <c r="AV82" s="157"/>
      <c r="AW82" s="157"/>
      <c r="AX82" s="157"/>
      <c r="AY82" s="157"/>
      <c r="AZ82" s="157"/>
      <c r="BA82" s="157"/>
      <c r="BB82" s="157"/>
      <c r="BC82" s="157"/>
      <c r="BD82" s="157"/>
      <c r="BE82" s="157"/>
      <c r="BF82" s="157"/>
      <c r="BG82" s="157"/>
    </row>
    <row r="83" spans="1:30" ht="12.75">
      <c r="A83" s="159" t="s">
        <v>122</v>
      </c>
      <c r="B83" s="190" t="s">
        <v>78</v>
      </c>
      <c r="C83" s="164"/>
      <c r="D83" s="166"/>
      <c r="E83" s="171"/>
      <c r="F83" s="171">
        <f>SUMIF(AD84:AD106,"&lt;&gt;NOR",F84:F106)</f>
        <v>0</v>
      </c>
      <c r="G83" s="171"/>
      <c r="H83" s="171">
        <f>SUM(H84:H106)</f>
        <v>0</v>
      </c>
      <c r="I83" s="171"/>
      <c r="J83" s="171">
        <f>SUM(J84:J106)</f>
        <v>0</v>
      </c>
      <c r="K83" s="171"/>
      <c r="L83" s="171">
        <f>SUM(L84:L106)</f>
        <v>0</v>
      </c>
      <c r="M83" s="171"/>
      <c r="N83" s="171">
        <f>SUM(N84:N106)</f>
        <v>0.1</v>
      </c>
      <c r="O83" s="171"/>
      <c r="P83" s="171">
        <f>SUM(P84:P106)</f>
        <v>0.17</v>
      </c>
      <c r="Q83" s="171"/>
      <c r="R83" s="171"/>
      <c r="S83" s="172"/>
      <c r="T83" s="171">
        <f>SUM(T84:T106)</f>
        <v>81.67</v>
      </c>
      <c r="AD83" t="s">
        <v>123</v>
      </c>
    </row>
    <row r="84" spans="1:59" ht="12.75" outlineLevel="1">
      <c r="A84" s="158">
        <v>65</v>
      </c>
      <c r="B84" s="189" t="s">
        <v>196</v>
      </c>
      <c r="C84" s="163" t="s">
        <v>142</v>
      </c>
      <c r="D84" s="165">
        <v>80</v>
      </c>
      <c r="E84" s="168"/>
      <c r="F84" s="169">
        <f aca="true" t="shared" si="35" ref="F84:F106">ROUND(D84*E84,2)</f>
        <v>0</v>
      </c>
      <c r="G84" s="168"/>
      <c r="H84" s="169">
        <f aca="true" t="shared" si="36" ref="H84:H106">ROUND(D84*G84,2)</f>
        <v>0</v>
      </c>
      <c r="I84" s="168"/>
      <c r="J84" s="169">
        <f aca="true" t="shared" si="37" ref="J84:J106">ROUND(D84*I84,2)</f>
        <v>0</v>
      </c>
      <c r="K84" s="169">
        <v>21</v>
      </c>
      <c r="L84" s="169">
        <f aca="true" t="shared" si="38" ref="L84:L106">F84*(1+K84/100)</f>
        <v>0</v>
      </c>
      <c r="M84" s="169">
        <v>0</v>
      </c>
      <c r="N84" s="169">
        <f aca="true" t="shared" si="39" ref="N84:N106">ROUND(D84*M84,2)</f>
        <v>0</v>
      </c>
      <c r="O84" s="169">
        <v>0.00213</v>
      </c>
      <c r="P84" s="169">
        <f aca="true" t="shared" si="40" ref="P84:P106">ROUND(D84*O84,2)</f>
        <v>0.17</v>
      </c>
      <c r="Q84" s="169"/>
      <c r="R84" s="169"/>
      <c r="S84" s="170">
        <v>0.173</v>
      </c>
      <c r="T84" s="169">
        <f aca="true" t="shared" si="41" ref="T84:T106">ROUND(D84*S84,2)</f>
        <v>13.84</v>
      </c>
      <c r="U84" s="157"/>
      <c r="V84" s="157"/>
      <c r="W84" s="157"/>
      <c r="X84" s="157"/>
      <c r="Y84" s="157"/>
      <c r="Z84" s="157"/>
      <c r="AA84" s="157"/>
      <c r="AB84" s="157"/>
      <c r="AC84" s="157"/>
      <c r="AD84" s="157" t="s">
        <v>126</v>
      </c>
      <c r="AE84" s="157"/>
      <c r="AF84" s="157"/>
      <c r="AG84" s="157"/>
      <c r="AH84" s="157"/>
      <c r="AI84" s="157"/>
      <c r="AJ84" s="157"/>
      <c r="AK84" s="157"/>
      <c r="AL84" s="157"/>
      <c r="AM84" s="157"/>
      <c r="AN84" s="157"/>
      <c r="AO84" s="157"/>
      <c r="AP84" s="157"/>
      <c r="AQ84" s="157"/>
      <c r="AR84" s="157"/>
      <c r="AS84" s="157"/>
      <c r="AT84" s="157"/>
      <c r="AU84" s="157"/>
      <c r="AV84" s="157"/>
      <c r="AW84" s="157"/>
      <c r="AX84" s="157"/>
      <c r="AY84" s="157"/>
      <c r="AZ84" s="157"/>
      <c r="BA84" s="157"/>
      <c r="BB84" s="157"/>
      <c r="BC84" s="157"/>
      <c r="BD84" s="157"/>
      <c r="BE84" s="157"/>
      <c r="BF84" s="157"/>
      <c r="BG84" s="157"/>
    </row>
    <row r="85" spans="1:59" ht="12.75" outlineLevel="1">
      <c r="A85" s="158">
        <v>66</v>
      </c>
      <c r="B85" s="189" t="s">
        <v>197</v>
      </c>
      <c r="C85" s="163" t="s">
        <v>142</v>
      </c>
      <c r="D85" s="165">
        <v>48</v>
      </c>
      <c r="E85" s="168"/>
      <c r="F85" s="169">
        <f t="shared" si="35"/>
        <v>0</v>
      </c>
      <c r="G85" s="168"/>
      <c r="H85" s="169">
        <f t="shared" si="36"/>
        <v>0</v>
      </c>
      <c r="I85" s="168"/>
      <c r="J85" s="169">
        <f t="shared" si="37"/>
        <v>0</v>
      </c>
      <c r="K85" s="169">
        <v>21</v>
      </c>
      <c r="L85" s="169">
        <f t="shared" si="38"/>
        <v>0</v>
      </c>
      <c r="M85" s="169">
        <v>0.00028</v>
      </c>
      <c r="N85" s="169">
        <f t="shared" si="39"/>
        <v>0.01</v>
      </c>
      <c r="O85" s="169">
        <v>0</v>
      </c>
      <c r="P85" s="169">
        <f t="shared" si="40"/>
        <v>0</v>
      </c>
      <c r="Q85" s="169"/>
      <c r="R85" s="169"/>
      <c r="S85" s="170">
        <v>0.36517</v>
      </c>
      <c r="T85" s="169">
        <f t="shared" si="41"/>
        <v>17.53</v>
      </c>
      <c r="U85" s="157"/>
      <c r="V85" s="157"/>
      <c r="W85" s="157"/>
      <c r="X85" s="157"/>
      <c r="Y85" s="157"/>
      <c r="Z85" s="157"/>
      <c r="AA85" s="157"/>
      <c r="AB85" s="157"/>
      <c r="AC85" s="157"/>
      <c r="AD85" s="157" t="s">
        <v>126</v>
      </c>
      <c r="AE85" s="157"/>
      <c r="AF85" s="157"/>
      <c r="AG85" s="157"/>
      <c r="AH85" s="157"/>
      <c r="AI85" s="157"/>
      <c r="AJ85" s="157"/>
      <c r="AK85" s="157"/>
      <c r="AL85" s="157"/>
      <c r="AM85" s="157"/>
      <c r="AN85" s="157"/>
      <c r="AO85" s="157"/>
      <c r="AP85" s="157"/>
      <c r="AQ85" s="157"/>
      <c r="AR85" s="157"/>
      <c r="AS85" s="157"/>
      <c r="AT85" s="157"/>
      <c r="AU85" s="157"/>
      <c r="AV85" s="157"/>
      <c r="AW85" s="157"/>
      <c r="AX85" s="157"/>
      <c r="AY85" s="157"/>
      <c r="AZ85" s="157"/>
      <c r="BA85" s="157"/>
      <c r="BB85" s="157"/>
      <c r="BC85" s="157"/>
      <c r="BD85" s="157"/>
      <c r="BE85" s="157"/>
      <c r="BF85" s="157"/>
      <c r="BG85" s="157"/>
    </row>
    <row r="86" spans="1:59" ht="12.75" outlineLevel="1">
      <c r="A86" s="158">
        <v>67</v>
      </c>
      <c r="B86" s="189" t="s">
        <v>198</v>
      </c>
      <c r="C86" s="163" t="s">
        <v>142</v>
      </c>
      <c r="D86" s="165">
        <v>36</v>
      </c>
      <c r="E86" s="168"/>
      <c r="F86" s="169">
        <f t="shared" si="35"/>
        <v>0</v>
      </c>
      <c r="G86" s="168"/>
      <c r="H86" s="169">
        <f t="shared" si="36"/>
        <v>0</v>
      </c>
      <c r="I86" s="168"/>
      <c r="J86" s="169">
        <f t="shared" si="37"/>
        <v>0</v>
      </c>
      <c r="K86" s="169">
        <v>21</v>
      </c>
      <c r="L86" s="169">
        <f t="shared" si="38"/>
        <v>0</v>
      </c>
      <c r="M86" s="169">
        <v>0.00028</v>
      </c>
      <c r="N86" s="169">
        <f t="shared" si="39"/>
        <v>0.01</v>
      </c>
      <c r="O86" s="169">
        <v>0</v>
      </c>
      <c r="P86" s="169">
        <f t="shared" si="40"/>
        <v>0</v>
      </c>
      <c r="Q86" s="169"/>
      <c r="R86" s="169"/>
      <c r="S86" s="170">
        <v>0.40019</v>
      </c>
      <c r="T86" s="169">
        <f t="shared" si="41"/>
        <v>14.41</v>
      </c>
      <c r="U86" s="157"/>
      <c r="V86" s="157"/>
      <c r="W86" s="157"/>
      <c r="X86" s="157"/>
      <c r="Y86" s="157"/>
      <c r="Z86" s="157"/>
      <c r="AA86" s="157"/>
      <c r="AB86" s="157"/>
      <c r="AC86" s="157"/>
      <c r="AD86" s="157" t="s">
        <v>126</v>
      </c>
      <c r="AE86" s="157"/>
      <c r="AF86" s="157"/>
      <c r="AG86" s="157"/>
      <c r="AH86" s="157"/>
      <c r="AI86" s="157"/>
      <c r="AJ86" s="157"/>
      <c r="AK86" s="157"/>
      <c r="AL86" s="157"/>
      <c r="AM86" s="157"/>
      <c r="AN86" s="157"/>
      <c r="AO86" s="157"/>
      <c r="AP86" s="157"/>
      <c r="AQ86" s="157"/>
      <c r="AR86" s="157"/>
      <c r="AS86" s="157"/>
      <c r="AT86" s="157"/>
      <c r="AU86" s="157"/>
      <c r="AV86" s="157"/>
      <c r="AW86" s="157"/>
      <c r="AX86" s="157"/>
      <c r="AY86" s="157"/>
      <c r="AZ86" s="157"/>
      <c r="BA86" s="157"/>
      <c r="BB86" s="157"/>
      <c r="BC86" s="157"/>
      <c r="BD86" s="157"/>
      <c r="BE86" s="157"/>
      <c r="BF86" s="157"/>
      <c r="BG86" s="157"/>
    </row>
    <row r="87" spans="1:59" ht="12.75" outlineLevel="1">
      <c r="A87" s="158">
        <v>68</v>
      </c>
      <c r="B87" s="189" t="s">
        <v>199</v>
      </c>
      <c r="C87" s="163" t="s">
        <v>200</v>
      </c>
      <c r="D87" s="165">
        <v>2</v>
      </c>
      <c r="E87" s="168"/>
      <c r="F87" s="169">
        <f t="shared" si="35"/>
        <v>0</v>
      </c>
      <c r="G87" s="168"/>
      <c r="H87" s="169">
        <f t="shared" si="36"/>
        <v>0</v>
      </c>
      <c r="I87" s="168"/>
      <c r="J87" s="169">
        <f t="shared" si="37"/>
        <v>0</v>
      </c>
      <c r="K87" s="169">
        <v>21</v>
      </c>
      <c r="L87" s="169">
        <f t="shared" si="38"/>
        <v>0</v>
      </c>
      <c r="M87" s="169">
        <v>0.01371</v>
      </c>
      <c r="N87" s="169">
        <f t="shared" si="39"/>
        <v>0.03</v>
      </c>
      <c r="O87" s="169">
        <v>0</v>
      </c>
      <c r="P87" s="169">
        <f t="shared" si="40"/>
        <v>0</v>
      </c>
      <c r="Q87" s="169"/>
      <c r="R87" s="169"/>
      <c r="S87" s="170">
        <v>2.228</v>
      </c>
      <c r="T87" s="169">
        <f t="shared" si="41"/>
        <v>4.46</v>
      </c>
      <c r="U87" s="157"/>
      <c r="V87" s="157"/>
      <c r="W87" s="157"/>
      <c r="X87" s="157"/>
      <c r="Y87" s="157"/>
      <c r="Z87" s="157"/>
      <c r="AA87" s="157"/>
      <c r="AB87" s="157"/>
      <c r="AC87" s="157"/>
      <c r="AD87" s="157" t="s">
        <v>126</v>
      </c>
      <c r="AE87" s="157"/>
      <c r="AF87" s="157"/>
      <c r="AG87" s="157"/>
      <c r="AH87" s="157"/>
      <c r="AI87" s="157"/>
      <c r="AJ87" s="157"/>
      <c r="AK87" s="157"/>
      <c r="AL87" s="157"/>
      <c r="AM87" s="157"/>
      <c r="AN87" s="157"/>
      <c r="AO87" s="157"/>
      <c r="AP87" s="157"/>
      <c r="AQ87" s="157"/>
      <c r="AR87" s="157"/>
      <c r="AS87" s="157"/>
      <c r="AT87" s="157"/>
      <c r="AU87" s="157"/>
      <c r="AV87" s="157"/>
      <c r="AW87" s="157"/>
      <c r="AX87" s="157"/>
      <c r="AY87" s="157"/>
      <c r="AZ87" s="157"/>
      <c r="BA87" s="157"/>
      <c r="BB87" s="157"/>
      <c r="BC87" s="157"/>
      <c r="BD87" s="157"/>
      <c r="BE87" s="157"/>
      <c r="BF87" s="157"/>
      <c r="BG87" s="157"/>
    </row>
    <row r="88" spans="1:59" ht="12.75" outlineLevel="1">
      <c r="A88" s="158">
        <v>69</v>
      </c>
      <c r="B88" s="189" t="s">
        <v>201</v>
      </c>
      <c r="C88" s="163" t="s">
        <v>142</v>
      </c>
      <c r="D88" s="165">
        <v>14</v>
      </c>
      <c r="E88" s="168"/>
      <c r="F88" s="169">
        <f t="shared" si="35"/>
        <v>0</v>
      </c>
      <c r="G88" s="168"/>
      <c r="H88" s="169">
        <f t="shared" si="36"/>
        <v>0</v>
      </c>
      <c r="I88" s="168"/>
      <c r="J88" s="169">
        <f t="shared" si="37"/>
        <v>0</v>
      </c>
      <c r="K88" s="169">
        <v>21</v>
      </c>
      <c r="L88" s="169">
        <f t="shared" si="38"/>
        <v>0</v>
      </c>
      <c r="M88" s="169">
        <v>0.00028</v>
      </c>
      <c r="N88" s="169">
        <f t="shared" si="39"/>
        <v>0</v>
      </c>
      <c r="O88" s="169">
        <v>0</v>
      </c>
      <c r="P88" s="169">
        <f t="shared" si="40"/>
        <v>0</v>
      </c>
      <c r="Q88" s="169"/>
      <c r="R88" s="169"/>
      <c r="S88" s="170">
        <v>0.47626</v>
      </c>
      <c r="T88" s="169">
        <f t="shared" si="41"/>
        <v>6.67</v>
      </c>
      <c r="U88" s="157"/>
      <c r="V88" s="157"/>
      <c r="W88" s="157"/>
      <c r="X88" s="157"/>
      <c r="Y88" s="157"/>
      <c r="Z88" s="157"/>
      <c r="AA88" s="157"/>
      <c r="AB88" s="157"/>
      <c r="AC88" s="157"/>
      <c r="AD88" s="157" t="s">
        <v>126</v>
      </c>
      <c r="AE88" s="157"/>
      <c r="AF88" s="157"/>
      <c r="AG88" s="157"/>
      <c r="AH88" s="157"/>
      <c r="AI88" s="157"/>
      <c r="AJ88" s="157"/>
      <c r="AK88" s="157"/>
      <c r="AL88" s="157"/>
      <c r="AM88" s="157"/>
      <c r="AN88" s="157"/>
      <c r="AO88" s="157"/>
      <c r="AP88" s="157"/>
      <c r="AQ88" s="157"/>
      <c r="AR88" s="157"/>
      <c r="AS88" s="157"/>
      <c r="AT88" s="157"/>
      <c r="AU88" s="157"/>
      <c r="AV88" s="157"/>
      <c r="AW88" s="157"/>
      <c r="AX88" s="157"/>
      <c r="AY88" s="157"/>
      <c r="AZ88" s="157"/>
      <c r="BA88" s="157"/>
      <c r="BB88" s="157"/>
      <c r="BC88" s="157"/>
      <c r="BD88" s="157"/>
      <c r="BE88" s="157"/>
      <c r="BF88" s="157"/>
      <c r="BG88" s="157"/>
    </row>
    <row r="89" spans="1:59" ht="12.75" outlineLevel="1">
      <c r="A89" s="158">
        <v>70</v>
      </c>
      <c r="B89" s="189" t="s">
        <v>202</v>
      </c>
      <c r="C89" s="163" t="s">
        <v>125</v>
      </c>
      <c r="D89" s="165">
        <v>6</v>
      </c>
      <c r="E89" s="168"/>
      <c r="F89" s="169">
        <f t="shared" si="35"/>
        <v>0</v>
      </c>
      <c r="G89" s="168"/>
      <c r="H89" s="169">
        <f t="shared" si="36"/>
        <v>0</v>
      </c>
      <c r="I89" s="168"/>
      <c r="J89" s="169">
        <f t="shared" si="37"/>
        <v>0</v>
      </c>
      <c r="K89" s="169">
        <v>21</v>
      </c>
      <c r="L89" s="169">
        <f t="shared" si="38"/>
        <v>0</v>
      </c>
      <c r="M89" s="169">
        <v>0</v>
      </c>
      <c r="N89" s="169">
        <f t="shared" si="39"/>
        <v>0</v>
      </c>
      <c r="O89" s="169">
        <v>0</v>
      </c>
      <c r="P89" s="169">
        <f t="shared" si="40"/>
        <v>0</v>
      </c>
      <c r="Q89" s="169"/>
      <c r="R89" s="169"/>
      <c r="S89" s="170">
        <v>0</v>
      </c>
      <c r="T89" s="169">
        <f t="shared" si="41"/>
        <v>0</v>
      </c>
      <c r="U89" s="157"/>
      <c r="V89" s="157"/>
      <c r="W89" s="157"/>
      <c r="X89" s="157"/>
      <c r="Y89" s="157"/>
      <c r="Z89" s="157"/>
      <c r="AA89" s="157"/>
      <c r="AB89" s="157"/>
      <c r="AC89" s="157"/>
      <c r="AD89" s="157" t="s">
        <v>145</v>
      </c>
      <c r="AE89" s="157"/>
      <c r="AF89" s="157"/>
      <c r="AG89" s="157"/>
      <c r="AH89" s="157"/>
      <c r="AI89" s="157"/>
      <c r="AJ89" s="157"/>
      <c r="AK89" s="157"/>
      <c r="AL89" s="157"/>
      <c r="AM89" s="157"/>
      <c r="AN89" s="157"/>
      <c r="AO89" s="157"/>
      <c r="AP89" s="157"/>
      <c r="AQ89" s="157"/>
      <c r="AR89" s="157"/>
      <c r="AS89" s="157"/>
      <c r="AT89" s="157"/>
      <c r="AU89" s="157"/>
      <c r="AV89" s="157"/>
      <c r="AW89" s="157"/>
      <c r="AX89" s="157"/>
      <c r="AY89" s="157"/>
      <c r="AZ89" s="157"/>
      <c r="BA89" s="157"/>
      <c r="BB89" s="157"/>
      <c r="BC89" s="157"/>
      <c r="BD89" s="157"/>
      <c r="BE89" s="157"/>
      <c r="BF89" s="157"/>
      <c r="BG89" s="157"/>
    </row>
    <row r="90" spans="1:59" ht="12.75" outlineLevel="1">
      <c r="A90" s="158">
        <v>71</v>
      </c>
      <c r="B90" s="189" t="s">
        <v>203</v>
      </c>
      <c r="C90" s="163" t="s">
        <v>125</v>
      </c>
      <c r="D90" s="165">
        <v>17</v>
      </c>
      <c r="E90" s="168"/>
      <c r="F90" s="169">
        <f t="shared" si="35"/>
        <v>0</v>
      </c>
      <c r="G90" s="168"/>
      <c r="H90" s="169">
        <f t="shared" si="36"/>
        <v>0</v>
      </c>
      <c r="I90" s="168"/>
      <c r="J90" s="169">
        <f t="shared" si="37"/>
        <v>0</v>
      </c>
      <c r="K90" s="169">
        <v>21</v>
      </c>
      <c r="L90" s="169">
        <f t="shared" si="38"/>
        <v>0</v>
      </c>
      <c r="M90" s="169">
        <v>0</v>
      </c>
      <c r="N90" s="169">
        <f t="shared" si="39"/>
        <v>0</v>
      </c>
      <c r="O90" s="169">
        <v>0</v>
      </c>
      <c r="P90" s="169">
        <f t="shared" si="40"/>
        <v>0</v>
      </c>
      <c r="Q90" s="169"/>
      <c r="R90" s="169"/>
      <c r="S90" s="170">
        <v>0.425</v>
      </c>
      <c r="T90" s="169">
        <f t="shared" si="41"/>
        <v>7.23</v>
      </c>
      <c r="U90" s="157"/>
      <c r="V90" s="157"/>
      <c r="W90" s="157"/>
      <c r="X90" s="157"/>
      <c r="Y90" s="157"/>
      <c r="Z90" s="157"/>
      <c r="AA90" s="157"/>
      <c r="AB90" s="157"/>
      <c r="AC90" s="157"/>
      <c r="AD90" s="157" t="s">
        <v>126</v>
      </c>
      <c r="AE90" s="157"/>
      <c r="AF90" s="157"/>
      <c r="AG90" s="157"/>
      <c r="AH90" s="157"/>
      <c r="AI90" s="157"/>
      <c r="AJ90" s="157"/>
      <c r="AK90" s="157"/>
      <c r="AL90" s="157"/>
      <c r="AM90" s="157"/>
      <c r="AN90" s="157"/>
      <c r="AO90" s="157"/>
      <c r="AP90" s="157"/>
      <c r="AQ90" s="157"/>
      <c r="AR90" s="157"/>
      <c r="AS90" s="157"/>
      <c r="AT90" s="157"/>
      <c r="AU90" s="157"/>
      <c r="AV90" s="157"/>
      <c r="AW90" s="157"/>
      <c r="AX90" s="157"/>
      <c r="AY90" s="157"/>
      <c r="AZ90" s="157"/>
      <c r="BA90" s="157"/>
      <c r="BB90" s="157"/>
      <c r="BC90" s="157"/>
      <c r="BD90" s="157"/>
      <c r="BE90" s="157"/>
      <c r="BF90" s="157"/>
      <c r="BG90" s="157"/>
    </row>
    <row r="91" spans="1:59" ht="20.25" outlineLevel="1">
      <c r="A91" s="158">
        <v>72</v>
      </c>
      <c r="B91" s="189" t="s">
        <v>204</v>
      </c>
      <c r="C91" s="163" t="s">
        <v>142</v>
      </c>
      <c r="D91" s="165">
        <v>48</v>
      </c>
      <c r="E91" s="168"/>
      <c r="F91" s="169">
        <f t="shared" si="35"/>
        <v>0</v>
      </c>
      <c r="G91" s="168"/>
      <c r="H91" s="169">
        <f t="shared" si="36"/>
        <v>0</v>
      </c>
      <c r="I91" s="168"/>
      <c r="J91" s="169">
        <f t="shared" si="37"/>
        <v>0</v>
      </c>
      <c r="K91" s="169">
        <v>21</v>
      </c>
      <c r="L91" s="169">
        <f t="shared" si="38"/>
        <v>0</v>
      </c>
      <c r="M91" s="169">
        <v>0</v>
      </c>
      <c r="N91" s="169">
        <f t="shared" si="39"/>
        <v>0</v>
      </c>
      <c r="O91" s="169">
        <v>0</v>
      </c>
      <c r="P91" s="169">
        <f t="shared" si="40"/>
        <v>0</v>
      </c>
      <c r="Q91" s="169"/>
      <c r="R91" s="169"/>
      <c r="S91" s="170">
        <v>0</v>
      </c>
      <c r="T91" s="169">
        <f t="shared" si="41"/>
        <v>0</v>
      </c>
      <c r="U91" s="157"/>
      <c r="V91" s="157"/>
      <c r="W91" s="157"/>
      <c r="X91" s="157"/>
      <c r="Y91" s="157"/>
      <c r="Z91" s="157"/>
      <c r="AA91" s="157"/>
      <c r="AB91" s="157"/>
      <c r="AC91" s="157"/>
      <c r="AD91" s="157" t="s">
        <v>145</v>
      </c>
      <c r="AE91" s="157"/>
      <c r="AF91" s="157"/>
      <c r="AG91" s="157"/>
      <c r="AH91" s="157"/>
      <c r="AI91" s="157"/>
      <c r="AJ91" s="157"/>
      <c r="AK91" s="157"/>
      <c r="AL91" s="157"/>
      <c r="AM91" s="157"/>
      <c r="AN91" s="157"/>
      <c r="AO91" s="157"/>
      <c r="AP91" s="157"/>
      <c r="AQ91" s="157"/>
      <c r="AR91" s="157"/>
      <c r="AS91" s="157"/>
      <c r="AT91" s="157"/>
      <c r="AU91" s="157"/>
      <c r="AV91" s="157"/>
      <c r="AW91" s="157"/>
      <c r="AX91" s="157"/>
      <c r="AY91" s="157"/>
      <c r="AZ91" s="157"/>
      <c r="BA91" s="157"/>
      <c r="BB91" s="157"/>
      <c r="BC91" s="157"/>
      <c r="BD91" s="157"/>
      <c r="BE91" s="157"/>
      <c r="BF91" s="157"/>
      <c r="BG91" s="157"/>
    </row>
    <row r="92" spans="1:59" ht="12.75" outlineLevel="1">
      <c r="A92" s="158">
        <v>73</v>
      </c>
      <c r="B92" s="189" t="s">
        <v>205</v>
      </c>
      <c r="C92" s="163" t="s">
        <v>125</v>
      </c>
      <c r="D92" s="165">
        <v>4</v>
      </c>
      <c r="E92" s="168"/>
      <c r="F92" s="169">
        <f t="shared" si="35"/>
        <v>0</v>
      </c>
      <c r="G92" s="168"/>
      <c r="H92" s="169">
        <f t="shared" si="36"/>
        <v>0</v>
      </c>
      <c r="I92" s="168"/>
      <c r="J92" s="169">
        <f t="shared" si="37"/>
        <v>0</v>
      </c>
      <c r="K92" s="169">
        <v>21</v>
      </c>
      <c r="L92" s="169">
        <f t="shared" si="38"/>
        <v>0</v>
      </c>
      <c r="M92" s="169">
        <v>0</v>
      </c>
      <c r="N92" s="169">
        <f t="shared" si="39"/>
        <v>0</v>
      </c>
      <c r="O92" s="169">
        <v>0</v>
      </c>
      <c r="P92" s="169">
        <f t="shared" si="40"/>
        <v>0</v>
      </c>
      <c r="Q92" s="169"/>
      <c r="R92" s="169"/>
      <c r="S92" s="170">
        <v>0</v>
      </c>
      <c r="T92" s="169">
        <f t="shared" si="41"/>
        <v>0</v>
      </c>
      <c r="U92" s="157"/>
      <c r="V92" s="157"/>
      <c r="W92" s="157"/>
      <c r="X92" s="157"/>
      <c r="Y92" s="157"/>
      <c r="Z92" s="157"/>
      <c r="AA92" s="157"/>
      <c r="AB92" s="157"/>
      <c r="AC92" s="157"/>
      <c r="AD92" s="157" t="s">
        <v>145</v>
      </c>
      <c r="AE92" s="157"/>
      <c r="AF92" s="157"/>
      <c r="AG92" s="157"/>
      <c r="AH92" s="157"/>
      <c r="AI92" s="157"/>
      <c r="AJ92" s="157"/>
      <c r="AK92" s="157"/>
      <c r="AL92" s="157"/>
      <c r="AM92" s="157"/>
      <c r="AN92" s="157"/>
      <c r="AO92" s="157"/>
      <c r="AP92" s="157"/>
      <c r="AQ92" s="157"/>
      <c r="AR92" s="157"/>
      <c r="AS92" s="157"/>
      <c r="AT92" s="157"/>
      <c r="AU92" s="157"/>
      <c r="AV92" s="157"/>
      <c r="AW92" s="157"/>
      <c r="AX92" s="157"/>
      <c r="AY92" s="157"/>
      <c r="AZ92" s="157"/>
      <c r="BA92" s="157"/>
      <c r="BB92" s="157"/>
      <c r="BC92" s="157"/>
      <c r="BD92" s="157"/>
      <c r="BE92" s="157"/>
      <c r="BF92" s="157"/>
      <c r="BG92" s="157"/>
    </row>
    <row r="93" spans="1:59" ht="20.25" outlineLevel="1">
      <c r="A93" s="158">
        <v>74</v>
      </c>
      <c r="B93" s="189" t="s">
        <v>206</v>
      </c>
      <c r="C93" s="163" t="s">
        <v>142</v>
      </c>
      <c r="D93" s="165">
        <v>36</v>
      </c>
      <c r="E93" s="168"/>
      <c r="F93" s="169">
        <f t="shared" si="35"/>
        <v>0</v>
      </c>
      <c r="G93" s="168"/>
      <c r="H93" s="169">
        <f t="shared" si="36"/>
        <v>0</v>
      </c>
      <c r="I93" s="168"/>
      <c r="J93" s="169">
        <f t="shared" si="37"/>
        <v>0</v>
      </c>
      <c r="K93" s="169">
        <v>21</v>
      </c>
      <c r="L93" s="169">
        <f t="shared" si="38"/>
        <v>0</v>
      </c>
      <c r="M93" s="169">
        <v>0</v>
      </c>
      <c r="N93" s="169">
        <f t="shared" si="39"/>
        <v>0</v>
      </c>
      <c r="O93" s="169">
        <v>0</v>
      </c>
      <c r="P93" s="169">
        <f t="shared" si="40"/>
        <v>0</v>
      </c>
      <c r="Q93" s="169"/>
      <c r="R93" s="169"/>
      <c r="S93" s="170">
        <v>0</v>
      </c>
      <c r="T93" s="169">
        <f t="shared" si="41"/>
        <v>0</v>
      </c>
      <c r="U93" s="157"/>
      <c r="V93" s="157"/>
      <c r="W93" s="157"/>
      <c r="X93" s="157"/>
      <c r="Y93" s="157"/>
      <c r="Z93" s="157"/>
      <c r="AA93" s="157"/>
      <c r="AB93" s="157"/>
      <c r="AC93" s="157"/>
      <c r="AD93" s="157" t="s">
        <v>145</v>
      </c>
      <c r="AE93" s="157"/>
      <c r="AF93" s="157"/>
      <c r="AG93" s="157"/>
      <c r="AH93" s="157"/>
      <c r="AI93" s="157"/>
      <c r="AJ93" s="157"/>
      <c r="AK93" s="157"/>
      <c r="AL93" s="157"/>
      <c r="AM93" s="157"/>
      <c r="AN93" s="157"/>
      <c r="AO93" s="157"/>
      <c r="AP93" s="157"/>
      <c r="AQ93" s="157"/>
      <c r="AR93" s="157"/>
      <c r="AS93" s="157"/>
      <c r="AT93" s="157"/>
      <c r="AU93" s="157"/>
      <c r="AV93" s="157"/>
      <c r="AW93" s="157"/>
      <c r="AX93" s="157"/>
      <c r="AY93" s="157"/>
      <c r="AZ93" s="157"/>
      <c r="BA93" s="157"/>
      <c r="BB93" s="157"/>
      <c r="BC93" s="157"/>
      <c r="BD93" s="157"/>
      <c r="BE93" s="157"/>
      <c r="BF93" s="157"/>
      <c r="BG93" s="157"/>
    </row>
    <row r="94" spans="1:59" ht="20.25" outlineLevel="1">
      <c r="A94" s="158">
        <v>75</v>
      </c>
      <c r="B94" s="189" t="s">
        <v>207</v>
      </c>
      <c r="C94" s="163" t="s">
        <v>142</v>
      </c>
      <c r="D94" s="165">
        <v>14</v>
      </c>
      <c r="E94" s="168"/>
      <c r="F94" s="169">
        <f t="shared" si="35"/>
        <v>0</v>
      </c>
      <c r="G94" s="168"/>
      <c r="H94" s="169">
        <f t="shared" si="36"/>
        <v>0</v>
      </c>
      <c r="I94" s="168"/>
      <c r="J94" s="169">
        <f t="shared" si="37"/>
        <v>0</v>
      </c>
      <c r="K94" s="169">
        <v>21</v>
      </c>
      <c r="L94" s="169">
        <f t="shared" si="38"/>
        <v>0</v>
      </c>
      <c r="M94" s="169">
        <v>0</v>
      </c>
      <c r="N94" s="169">
        <f t="shared" si="39"/>
        <v>0</v>
      </c>
      <c r="O94" s="169">
        <v>0</v>
      </c>
      <c r="P94" s="169">
        <f t="shared" si="40"/>
        <v>0</v>
      </c>
      <c r="Q94" s="169"/>
      <c r="R94" s="169"/>
      <c r="S94" s="170">
        <v>0</v>
      </c>
      <c r="T94" s="169">
        <f t="shared" si="41"/>
        <v>0</v>
      </c>
      <c r="U94" s="157"/>
      <c r="V94" s="157"/>
      <c r="W94" s="157"/>
      <c r="X94" s="157"/>
      <c r="Y94" s="157"/>
      <c r="Z94" s="157"/>
      <c r="AA94" s="157"/>
      <c r="AB94" s="157"/>
      <c r="AC94" s="157"/>
      <c r="AD94" s="157" t="s">
        <v>145</v>
      </c>
      <c r="AE94" s="157"/>
      <c r="AF94" s="157"/>
      <c r="AG94" s="157"/>
      <c r="AH94" s="157"/>
      <c r="AI94" s="157"/>
      <c r="AJ94" s="157"/>
      <c r="AK94" s="157"/>
      <c r="AL94" s="157"/>
      <c r="AM94" s="157"/>
      <c r="AN94" s="157"/>
      <c r="AO94" s="157"/>
      <c r="AP94" s="157"/>
      <c r="AQ94" s="157"/>
      <c r="AR94" s="157"/>
      <c r="AS94" s="157"/>
      <c r="AT94" s="157"/>
      <c r="AU94" s="157"/>
      <c r="AV94" s="157"/>
      <c r="AW94" s="157"/>
      <c r="AX94" s="157"/>
      <c r="AY94" s="157"/>
      <c r="AZ94" s="157"/>
      <c r="BA94" s="157"/>
      <c r="BB94" s="157"/>
      <c r="BC94" s="157"/>
      <c r="BD94" s="157"/>
      <c r="BE94" s="157"/>
      <c r="BF94" s="157"/>
      <c r="BG94" s="157"/>
    </row>
    <row r="95" spans="1:59" ht="12.75" outlineLevel="1">
      <c r="A95" s="158">
        <v>76</v>
      </c>
      <c r="B95" s="189" t="s">
        <v>208</v>
      </c>
      <c r="C95" s="163" t="s">
        <v>125</v>
      </c>
      <c r="D95" s="165">
        <v>16</v>
      </c>
      <c r="E95" s="168"/>
      <c r="F95" s="169">
        <f t="shared" si="35"/>
        <v>0</v>
      </c>
      <c r="G95" s="168"/>
      <c r="H95" s="169">
        <f t="shared" si="36"/>
        <v>0</v>
      </c>
      <c r="I95" s="168"/>
      <c r="J95" s="169">
        <f t="shared" si="37"/>
        <v>0</v>
      </c>
      <c r="K95" s="169">
        <v>21</v>
      </c>
      <c r="L95" s="169">
        <f t="shared" si="38"/>
        <v>0</v>
      </c>
      <c r="M95" s="169">
        <v>0.00063</v>
      </c>
      <c r="N95" s="169">
        <f t="shared" si="39"/>
        <v>0.01</v>
      </c>
      <c r="O95" s="169">
        <v>0</v>
      </c>
      <c r="P95" s="169">
        <f t="shared" si="40"/>
        <v>0</v>
      </c>
      <c r="Q95" s="169"/>
      <c r="R95" s="169"/>
      <c r="S95" s="170">
        <v>0.272</v>
      </c>
      <c r="T95" s="169">
        <f t="shared" si="41"/>
        <v>4.35</v>
      </c>
      <c r="U95" s="157"/>
      <c r="V95" s="157"/>
      <c r="W95" s="157"/>
      <c r="X95" s="157"/>
      <c r="Y95" s="157"/>
      <c r="Z95" s="157"/>
      <c r="AA95" s="157"/>
      <c r="AB95" s="157"/>
      <c r="AC95" s="157"/>
      <c r="AD95" s="157" t="s">
        <v>126</v>
      </c>
      <c r="AE95" s="157"/>
      <c r="AF95" s="157"/>
      <c r="AG95" s="157"/>
      <c r="AH95" s="157"/>
      <c r="AI95" s="157"/>
      <c r="AJ95" s="157"/>
      <c r="AK95" s="157"/>
      <c r="AL95" s="157"/>
      <c r="AM95" s="157"/>
      <c r="AN95" s="157"/>
      <c r="AO95" s="157"/>
      <c r="AP95" s="157"/>
      <c r="AQ95" s="157"/>
      <c r="AR95" s="157"/>
      <c r="AS95" s="157"/>
      <c r="AT95" s="157"/>
      <c r="AU95" s="157"/>
      <c r="AV95" s="157"/>
      <c r="AW95" s="157"/>
      <c r="AX95" s="157"/>
      <c r="AY95" s="157"/>
      <c r="AZ95" s="157"/>
      <c r="BA95" s="157"/>
      <c r="BB95" s="157"/>
      <c r="BC95" s="157"/>
      <c r="BD95" s="157"/>
      <c r="BE95" s="157"/>
      <c r="BF95" s="157"/>
      <c r="BG95" s="157"/>
    </row>
    <row r="96" spans="1:59" ht="12.75" outlineLevel="1">
      <c r="A96" s="158">
        <v>77</v>
      </c>
      <c r="B96" s="189" t="s">
        <v>209</v>
      </c>
      <c r="C96" s="163" t="s">
        <v>125</v>
      </c>
      <c r="D96" s="165">
        <v>1</v>
      </c>
      <c r="E96" s="168"/>
      <c r="F96" s="169">
        <f t="shared" si="35"/>
        <v>0</v>
      </c>
      <c r="G96" s="168"/>
      <c r="H96" s="169">
        <f t="shared" si="36"/>
        <v>0</v>
      </c>
      <c r="I96" s="168"/>
      <c r="J96" s="169">
        <f t="shared" si="37"/>
        <v>0</v>
      </c>
      <c r="K96" s="169">
        <v>21</v>
      </c>
      <c r="L96" s="169">
        <f t="shared" si="38"/>
        <v>0</v>
      </c>
      <c r="M96" s="169">
        <v>0.00074</v>
      </c>
      <c r="N96" s="169">
        <f t="shared" si="39"/>
        <v>0</v>
      </c>
      <c r="O96" s="169">
        <v>0</v>
      </c>
      <c r="P96" s="169">
        <f t="shared" si="40"/>
        <v>0</v>
      </c>
      <c r="Q96" s="169"/>
      <c r="R96" s="169"/>
      <c r="S96" s="170">
        <v>0.302</v>
      </c>
      <c r="T96" s="169">
        <f t="shared" si="41"/>
        <v>0.3</v>
      </c>
      <c r="U96" s="157"/>
      <c r="V96" s="157"/>
      <c r="W96" s="157"/>
      <c r="X96" s="157"/>
      <c r="Y96" s="157"/>
      <c r="Z96" s="157"/>
      <c r="AA96" s="157"/>
      <c r="AB96" s="157"/>
      <c r="AC96" s="157"/>
      <c r="AD96" s="157" t="s">
        <v>126</v>
      </c>
      <c r="AE96" s="157"/>
      <c r="AF96" s="157"/>
      <c r="AG96" s="157"/>
      <c r="AH96" s="157"/>
      <c r="AI96" s="157"/>
      <c r="AJ96" s="157"/>
      <c r="AK96" s="157"/>
      <c r="AL96" s="157"/>
      <c r="AM96" s="157"/>
      <c r="AN96" s="157"/>
      <c r="AO96" s="157"/>
      <c r="AP96" s="157"/>
      <c r="AQ96" s="157"/>
      <c r="AR96" s="157"/>
      <c r="AS96" s="157"/>
      <c r="AT96" s="157"/>
      <c r="AU96" s="157"/>
      <c r="AV96" s="157"/>
      <c r="AW96" s="157"/>
      <c r="AX96" s="157"/>
      <c r="AY96" s="157"/>
      <c r="AZ96" s="157"/>
      <c r="BA96" s="157"/>
      <c r="BB96" s="157"/>
      <c r="BC96" s="157"/>
      <c r="BD96" s="157"/>
      <c r="BE96" s="157"/>
      <c r="BF96" s="157"/>
      <c r="BG96" s="157"/>
    </row>
    <row r="97" spans="1:59" ht="20.25" outlineLevel="1">
      <c r="A97" s="158">
        <v>78</v>
      </c>
      <c r="B97" s="189" t="s">
        <v>210</v>
      </c>
      <c r="C97" s="163" t="s">
        <v>125</v>
      </c>
      <c r="D97" s="165">
        <v>1</v>
      </c>
      <c r="E97" s="168"/>
      <c r="F97" s="169">
        <f t="shared" si="35"/>
        <v>0</v>
      </c>
      <c r="G97" s="168"/>
      <c r="H97" s="169">
        <f t="shared" si="36"/>
        <v>0</v>
      </c>
      <c r="I97" s="168"/>
      <c r="J97" s="169">
        <f t="shared" si="37"/>
        <v>0</v>
      </c>
      <c r="K97" s="169">
        <v>21</v>
      </c>
      <c r="L97" s="169">
        <f t="shared" si="38"/>
        <v>0</v>
      </c>
      <c r="M97" s="169">
        <v>0.0032</v>
      </c>
      <c r="N97" s="169">
        <f t="shared" si="39"/>
        <v>0</v>
      </c>
      <c r="O97" s="169">
        <v>0</v>
      </c>
      <c r="P97" s="169">
        <f t="shared" si="40"/>
        <v>0</v>
      </c>
      <c r="Q97" s="169"/>
      <c r="R97" s="169"/>
      <c r="S97" s="170">
        <v>0.227</v>
      </c>
      <c r="T97" s="169">
        <f t="shared" si="41"/>
        <v>0.23</v>
      </c>
      <c r="U97" s="157"/>
      <c r="V97" s="157"/>
      <c r="W97" s="157"/>
      <c r="X97" s="157"/>
      <c r="Y97" s="157"/>
      <c r="Z97" s="157"/>
      <c r="AA97" s="157"/>
      <c r="AB97" s="157"/>
      <c r="AC97" s="157"/>
      <c r="AD97" s="157" t="s">
        <v>126</v>
      </c>
      <c r="AE97" s="157"/>
      <c r="AF97" s="157"/>
      <c r="AG97" s="157"/>
      <c r="AH97" s="157"/>
      <c r="AI97" s="157"/>
      <c r="AJ97" s="157"/>
      <c r="AK97" s="157"/>
      <c r="AL97" s="157"/>
      <c r="AM97" s="157"/>
      <c r="AN97" s="157"/>
      <c r="AO97" s="157"/>
      <c r="AP97" s="157"/>
      <c r="AQ97" s="157"/>
      <c r="AR97" s="157"/>
      <c r="AS97" s="157"/>
      <c r="AT97" s="157"/>
      <c r="AU97" s="157"/>
      <c r="AV97" s="157"/>
      <c r="AW97" s="157"/>
      <c r="AX97" s="157"/>
      <c r="AY97" s="157"/>
      <c r="AZ97" s="157"/>
      <c r="BA97" s="157"/>
      <c r="BB97" s="157"/>
      <c r="BC97" s="157"/>
      <c r="BD97" s="157"/>
      <c r="BE97" s="157"/>
      <c r="BF97" s="157"/>
      <c r="BG97" s="157"/>
    </row>
    <row r="98" spans="1:59" ht="12.75" outlineLevel="1">
      <c r="A98" s="158">
        <v>79</v>
      </c>
      <c r="B98" s="189" t="s">
        <v>211</v>
      </c>
      <c r="C98" s="163" t="s">
        <v>125</v>
      </c>
      <c r="D98" s="165">
        <v>3</v>
      </c>
      <c r="E98" s="168"/>
      <c r="F98" s="169">
        <f t="shared" si="35"/>
        <v>0</v>
      </c>
      <c r="G98" s="168"/>
      <c r="H98" s="169">
        <f t="shared" si="36"/>
        <v>0</v>
      </c>
      <c r="I98" s="168"/>
      <c r="J98" s="169">
        <f t="shared" si="37"/>
        <v>0</v>
      </c>
      <c r="K98" s="169">
        <v>21</v>
      </c>
      <c r="L98" s="169">
        <f t="shared" si="38"/>
        <v>0</v>
      </c>
      <c r="M98" s="169">
        <v>0</v>
      </c>
      <c r="N98" s="169">
        <f t="shared" si="39"/>
        <v>0</v>
      </c>
      <c r="O98" s="169">
        <v>0</v>
      </c>
      <c r="P98" s="169">
        <f t="shared" si="40"/>
        <v>0</v>
      </c>
      <c r="Q98" s="169"/>
      <c r="R98" s="169"/>
      <c r="S98" s="170">
        <v>0</v>
      </c>
      <c r="T98" s="169">
        <f t="shared" si="41"/>
        <v>0</v>
      </c>
      <c r="U98" s="157"/>
      <c r="V98" s="157"/>
      <c r="W98" s="157"/>
      <c r="X98" s="157"/>
      <c r="Y98" s="157"/>
      <c r="Z98" s="157"/>
      <c r="AA98" s="157"/>
      <c r="AB98" s="157"/>
      <c r="AC98" s="157"/>
      <c r="AD98" s="157" t="s">
        <v>145</v>
      </c>
      <c r="AE98" s="157"/>
      <c r="AF98" s="157"/>
      <c r="AG98" s="157"/>
      <c r="AH98" s="157"/>
      <c r="AI98" s="157"/>
      <c r="AJ98" s="157"/>
      <c r="AK98" s="157"/>
      <c r="AL98" s="157"/>
      <c r="AM98" s="157"/>
      <c r="AN98" s="157"/>
      <c r="AO98" s="157"/>
      <c r="AP98" s="157"/>
      <c r="AQ98" s="157"/>
      <c r="AR98" s="157"/>
      <c r="AS98" s="157"/>
      <c r="AT98" s="157"/>
      <c r="AU98" s="157"/>
      <c r="AV98" s="157"/>
      <c r="AW98" s="157"/>
      <c r="AX98" s="157"/>
      <c r="AY98" s="157"/>
      <c r="AZ98" s="157"/>
      <c r="BA98" s="157"/>
      <c r="BB98" s="157"/>
      <c r="BC98" s="157"/>
      <c r="BD98" s="157"/>
      <c r="BE98" s="157"/>
      <c r="BF98" s="157"/>
      <c r="BG98" s="157"/>
    </row>
    <row r="99" spans="1:59" ht="12.75" outlineLevel="1">
      <c r="A99" s="158">
        <v>80</v>
      </c>
      <c r="B99" s="189" t="s">
        <v>212</v>
      </c>
      <c r="C99" s="163" t="s">
        <v>142</v>
      </c>
      <c r="D99" s="165">
        <v>98</v>
      </c>
      <c r="E99" s="168"/>
      <c r="F99" s="169">
        <f t="shared" si="35"/>
        <v>0</v>
      </c>
      <c r="G99" s="168"/>
      <c r="H99" s="169">
        <f t="shared" si="36"/>
        <v>0</v>
      </c>
      <c r="I99" s="168"/>
      <c r="J99" s="169">
        <f t="shared" si="37"/>
        <v>0</v>
      </c>
      <c r="K99" s="169">
        <v>21</v>
      </c>
      <c r="L99" s="169">
        <f t="shared" si="38"/>
        <v>0</v>
      </c>
      <c r="M99" s="169">
        <v>0.00018</v>
      </c>
      <c r="N99" s="169">
        <f t="shared" si="39"/>
        <v>0.02</v>
      </c>
      <c r="O99" s="169">
        <v>0</v>
      </c>
      <c r="P99" s="169">
        <f t="shared" si="40"/>
        <v>0</v>
      </c>
      <c r="Q99" s="169"/>
      <c r="R99" s="169"/>
      <c r="S99" s="170">
        <v>0.067</v>
      </c>
      <c r="T99" s="169">
        <f t="shared" si="41"/>
        <v>6.57</v>
      </c>
      <c r="U99" s="157"/>
      <c r="V99" s="157"/>
      <c r="W99" s="157"/>
      <c r="X99" s="157"/>
      <c r="Y99" s="157"/>
      <c r="Z99" s="157"/>
      <c r="AA99" s="157"/>
      <c r="AB99" s="157"/>
      <c r="AC99" s="157"/>
      <c r="AD99" s="157" t="s">
        <v>126</v>
      </c>
      <c r="AE99" s="157"/>
      <c r="AF99" s="157"/>
      <c r="AG99" s="157"/>
      <c r="AH99" s="157"/>
      <c r="AI99" s="157"/>
      <c r="AJ99" s="157"/>
      <c r="AK99" s="157"/>
      <c r="AL99" s="157"/>
      <c r="AM99" s="157"/>
      <c r="AN99" s="157"/>
      <c r="AO99" s="157"/>
      <c r="AP99" s="157"/>
      <c r="AQ99" s="157"/>
      <c r="AR99" s="157"/>
      <c r="AS99" s="157"/>
      <c r="AT99" s="157"/>
      <c r="AU99" s="157"/>
      <c r="AV99" s="157"/>
      <c r="AW99" s="157"/>
      <c r="AX99" s="157"/>
      <c r="AY99" s="157"/>
      <c r="AZ99" s="157"/>
      <c r="BA99" s="157"/>
      <c r="BB99" s="157"/>
      <c r="BC99" s="157"/>
      <c r="BD99" s="157"/>
      <c r="BE99" s="157"/>
      <c r="BF99" s="157"/>
      <c r="BG99" s="157"/>
    </row>
    <row r="100" spans="1:59" ht="12.75" outlineLevel="1">
      <c r="A100" s="158">
        <v>81</v>
      </c>
      <c r="B100" s="189" t="s">
        <v>213</v>
      </c>
      <c r="C100" s="163" t="s">
        <v>142</v>
      </c>
      <c r="D100" s="165">
        <v>98</v>
      </c>
      <c r="E100" s="168"/>
      <c r="F100" s="169">
        <f t="shared" si="35"/>
        <v>0</v>
      </c>
      <c r="G100" s="168"/>
      <c r="H100" s="169">
        <f t="shared" si="36"/>
        <v>0</v>
      </c>
      <c r="I100" s="168"/>
      <c r="J100" s="169">
        <f t="shared" si="37"/>
        <v>0</v>
      </c>
      <c r="K100" s="169">
        <v>21</v>
      </c>
      <c r="L100" s="169">
        <f t="shared" si="38"/>
        <v>0</v>
      </c>
      <c r="M100" s="169">
        <v>1E-05</v>
      </c>
      <c r="N100" s="169">
        <f t="shared" si="39"/>
        <v>0</v>
      </c>
      <c r="O100" s="169">
        <v>0</v>
      </c>
      <c r="P100" s="169">
        <f t="shared" si="40"/>
        <v>0</v>
      </c>
      <c r="Q100" s="169"/>
      <c r="R100" s="169"/>
      <c r="S100" s="170">
        <v>0.062</v>
      </c>
      <c r="T100" s="169">
        <f t="shared" si="41"/>
        <v>6.08</v>
      </c>
      <c r="U100" s="157"/>
      <c r="V100" s="157"/>
      <c r="W100" s="157"/>
      <c r="X100" s="157"/>
      <c r="Y100" s="157"/>
      <c r="Z100" s="157"/>
      <c r="AA100" s="157"/>
      <c r="AB100" s="157"/>
      <c r="AC100" s="157"/>
      <c r="AD100" s="157" t="s">
        <v>126</v>
      </c>
      <c r="AE100" s="157"/>
      <c r="AF100" s="157"/>
      <c r="AG100" s="157"/>
      <c r="AH100" s="157"/>
      <c r="AI100" s="157"/>
      <c r="AJ100" s="157"/>
      <c r="AK100" s="157"/>
      <c r="AL100" s="157"/>
      <c r="AM100" s="157"/>
      <c r="AN100" s="157"/>
      <c r="AO100" s="157"/>
      <c r="AP100" s="157"/>
      <c r="AQ100" s="157"/>
      <c r="AR100" s="157"/>
      <c r="AS100" s="157"/>
      <c r="AT100" s="157"/>
      <c r="AU100" s="157"/>
      <c r="AV100" s="157"/>
      <c r="AW100" s="157"/>
      <c r="AX100" s="157"/>
      <c r="AY100" s="157"/>
      <c r="AZ100" s="157"/>
      <c r="BA100" s="157"/>
      <c r="BB100" s="157"/>
      <c r="BC100" s="157"/>
      <c r="BD100" s="157"/>
      <c r="BE100" s="157"/>
      <c r="BF100" s="157"/>
      <c r="BG100" s="157"/>
    </row>
    <row r="101" spans="1:59" ht="12.75" outlineLevel="1">
      <c r="A101" s="158">
        <v>82</v>
      </c>
      <c r="B101" s="189" t="s">
        <v>214</v>
      </c>
      <c r="C101" s="163" t="s">
        <v>125</v>
      </c>
      <c r="D101" s="165">
        <v>4</v>
      </c>
      <c r="E101" s="168"/>
      <c r="F101" s="169">
        <f t="shared" si="35"/>
        <v>0</v>
      </c>
      <c r="G101" s="168"/>
      <c r="H101" s="169">
        <f t="shared" si="36"/>
        <v>0</v>
      </c>
      <c r="I101" s="168"/>
      <c r="J101" s="169">
        <f t="shared" si="37"/>
        <v>0</v>
      </c>
      <c r="K101" s="169">
        <v>21</v>
      </c>
      <c r="L101" s="169">
        <f t="shared" si="38"/>
        <v>0</v>
      </c>
      <c r="M101" s="169">
        <v>0</v>
      </c>
      <c r="N101" s="169">
        <f t="shared" si="39"/>
        <v>0</v>
      </c>
      <c r="O101" s="169">
        <v>0</v>
      </c>
      <c r="P101" s="169">
        <f t="shared" si="40"/>
        <v>0</v>
      </c>
      <c r="Q101" s="169"/>
      <c r="R101" s="169"/>
      <c r="S101" s="170">
        <v>0</v>
      </c>
      <c r="T101" s="169">
        <f t="shared" si="41"/>
        <v>0</v>
      </c>
      <c r="U101" s="157"/>
      <c r="V101" s="157"/>
      <c r="W101" s="157"/>
      <c r="X101" s="157"/>
      <c r="Y101" s="157"/>
      <c r="Z101" s="157"/>
      <c r="AA101" s="157"/>
      <c r="AB101" s="157"/>
      <c r="AC101" s="157"/>
      <c r="AD101" s="157" t="s">
        <v>145</v>
      </c>
      <c r="AE101" s="157"/>
      <c r="AF101" s="157"/>
      <c r="AG101" s="157"/>
      <c r="AH101" s="157"/>
      <c r="AI101" s="157"/>
      <c r="AJ101" s="157"/>
      <c r="AK101" s="157"/>
      <c r="AL101" s="157"/>
      <c r="AM101" s="157"/>
      <c r="AN101" s="157"/>
      <c r="AO101" s="157"/>
      <c r="AP101" s="157"/>
      <c r="AQ101" s="157"/>
      <c r="AR101" s="157"/>
      <c r="AS101" s="157"/>
      <c r="AT101" s="157"/>
      <c r="AU101" s="157"/>
      <c r="AV101" s="157"/>
      <c r="AW101" s="157"/>
      <c r="AX101" s="157"/>
      <c r="AY101" s="157"/>
      <c r="AZ101" s="157"/>
      <c r="BA101" s="157"/>
      <c r="BB101" s="157"/>
      <c r="BC101" s="157"/>
      <c r="BD101" s="157"/>
      <c r="BE101" s="157"/>
      <c r="BF101" s="157"/>
      <c r="BG101" s="157"/>
    </row>
    <row r="102" spans="1:59" ht="12.75" outlineLevel="1">
      <c r="A102" s="158">
        <v>83</v>
      </c>
      <c r="B102" s="189" t="s">
        <v>215</v>
      </c>
      <c r="C102" s="163" t="s">
        <v>216</v>
      </c>
      <c r="D102" s="165">
        <v>26</v>
      </c>
      <c r="E102" s="168"/>
      <c r="F102" s="169">
        <f t="shared" si="35"/>
        <v>0</v>
      </c>
      <c r="G102" s="168"/>
      <c r="H102" s="169">
        <f t="shared" si="36"/>
        <v>0</v>
      </c>
      <c r="I102" s="168"/>
      <c r="J102" s="169">
        <f t="shared" si="37"/>
        <v>0</v>
      </c>
      <c r="K102" s="169">
        <v>21</v>
      </c>
      <c r="L102" s="169">
        <f t="shared" si="38"/>
        <v>0</v>
      </c>
      <c r="M102" s="169">
        <v>0</v>
      </c>
      <c r="N102" s="169">
        <f t="shared" si="39"/>
        <v>0</v>
      </c>
      <c r="O102" s="169">
        <v>0</v>
      </c>
      <c r="P102" s="169">
        <f t="shared" si="40"/>
        <v>0</v>
      </c>
      <c r="Q102" s="169"/>
      <c r="R102" s="169"/>
      <c r="S102" s="170">
        <v>0</v>
      </c>
      <c r="T102" s="169">
        <f t="shared" si="41"/>
        <v>0</v>
      </c>
      <c r="U102" s="157"/>
      <c r="V102" s="157"/>
      <c r="W102" s="157"/>
      <c r="X102" s="157"/>
      <c r="Y102" s="157"/>
      <c r="Z102" s="157"/>
      <c r="AA102" s="157"/>
      <c r="AB102" s="157"/>
      <c r="AC102" s="157"/>
      <c r="AD102" s="157" t="s">
        <v>126</v>
      </c>
      <c r="AE102" s="157"/>
      <c r="AF102" s="157"/>
      <c r="AG102" s="157"/>
      <c r="AH102" s="157"/>
      <c r="AI102" s="157"/>
      <c r="AJ102" s="157"/>
      <c r="AK102" s="157"/>
      <c r="AL102" s="157"/>
      <c r="AM102" s="157"/>
      <c r="AN102" s="157"/>
      <c r="AO102" s="157"/>
      <c r="AP102" s="157"/>
      <c r="AQ102" s="157"/>
      <c r="AR102" s="157"/>
      <c r="AS102" s="157"/>
      <c r="AT102" s="157"/>
      <c r="AU102" s="157"/>
      <c r="AV102" s="157"/>
      <c r="AW102" s="157"/>
      <c r="AX102" s="157"/>
      <c r="AY102" s="157"/>
      <c r="AZ102" s="157"/>
      <c r="BA102" s="157"/>
      <c r="BB102" s="157"/>
      <c r="BC102" s="157"/>
      <c r="BD102" s="157"/>
      <c r="BE102" s="157"/>
      <c r="BF102" s="157"/>
      <c r="BG102" s="157"/>
    </row>
    <row r="103" spans="1:59" ht="20.25" outlineLevel="1">
      <c r="A103" s="158">
        <v>84</v>
      </c>
      <c r="B103" s="189" t="s">
        <v>217</v>
      </c>
      <c r="C103" s="163" t="s">
        <v>125</v>
      </c>
      <c r="D103" s="165">
        <v>1</v>
      </c>
      <c r="E103" s="168"/>
      <c r="F103" s="169">
        <f t="shared" si="35"/>
        <v>0</v>
      </c>
      <c r="G103" s="168"/>
      <c r="H103" s="169">
        <f t="shared" si="36"/>
        <v>0</v>
      </c>
      <c r="I103" s="168"/>
      <c r="J103" s="169">
        <f t="shared" si="37"/>
        <v>0</v>
      </c>
      <c r="K103" s="169">
        <v>21</v>
      </c>
      <c r="L103" s="169">
        <f t="shared" si="38"/>
        <v>0</v>
      </c>
      <c r="M103" s="169">
        <v>0.019</v>
      </c>
      <c r="N103" s="169">
        <f t="shared" si="39"/>
        <v>0.02</v>
      </c>
      <c r="O103" s="169">
        <v>0</v>
      </c>
      <c r="P103" s="169">
        <f t="shared" si="40"/>
        <v>0</v>
      </c>
      <c r="Q103" s="169"/>
      <c r="R103" s="169"/>
      <c r="S103" s="170">
        <v>0</v>
      </c>
      <c r="T103" s="169">
        <f t="shared" si="41"/>
        <v>0</v>
      </c>
      <c r="U103" s="157"/>
      <c r="V103" s="157"/>
      <c r="W103" s="157"/>
      <c r="X103" s="157"/>
      <c r="Y103" s="157"/>
      <c r="Z103" s="157"/>
      <c r="AA103" s="157"/>
      <c r="AB103" s="157"/>
      <c r="AC103" s="157"/>
      <c r="AD103" s="157" t="s">
        <v>145</v>
      </c>
      <c r="AE103" s="157"/>
      <c r="AF103" s="157"/>
      <c r="AG103" s="157"/>
      <c r="AH103" s="157"/>
      <c r="AI103" s="157"/>
      <c r="AJ103" s="157"/>
      <c r="AK103" s="157"/>
      <c r="AL103" s="157"/>
      <c r="AM103" s="157"/>
      <c r="AN103" s="157"/>
      <c r="AO103" s="157"/>
      <c r="AP103" s="157"/>
      <c r="AQ103" s="157"/>
      <c r="AR103" s="157"/>
      <c r="AS103" s="157"/>
      <c r="AT103" s="157"/>
      <c r="AU103" s="157"/>
      <c r="AV103" s="157"/>
      <c r="AW103" s="157"/>
      <c r="AX103" s="157"/>
      <c r="AY103" s="157"/>
      <c r="AZ103" s="157"/>
      <c r="BA103" s="157"/>
      <c r="BB103" s="157"/>
      <c r="BC103" s="157"/>
      <c r="BD103" s="157"/>
      <c r="BE103" s="157"/>
      <c r="BF103" s="157"/>
      <c r="BG103" s="157"/>
    </row>
    <row r="104" spans="1:59" ht="12.75" outlineLevel="1">
      <c r="A104" s="158">
        <v>85</v>
      </c>
      <c r="B104" s="189" t="s">
        <v>218</v>
      </c>
      <c r="C104" s="163" t="s">
        <v>125</v>
      </c>
      <c r="D104" s="165">
        <v>2</v>
      </c>
      <c r="E104" s="168"/>
      <c r="F104" s="169">
        <f t="shared" si="35"/>
        <v>0</v>
      </c>
      <c r="G104" s="168"/>
      <c r="H104" s="169">
        <f t="shared" si="36"/>
        <v>0</v>
      </c>
      <c r="I104" s="168"/>
      <c r="J104" s="169">
        <f t="shared" si="37"/>
        <v>0</v>
      </c>
      <c r="K104" s="169">
        <v>21</v>
      </c>
      <c r="L104" s="169">
        <f t="shared" si="38"/>
        <v>0</v>
      </c>
      <c r="M104" s="169">
        <v>0.00029</v>
      </c>
      <c r="N104" s="169">
        <f t="shared" si="39"/>
        <v>0</v>
      </c>
      <c r="O104" s="169">
        <v>0</v>
      </c>
      <c r="P104" s="169">
        <f t="shared" si="40"/>
        <v>0</v>
      </c>
      <c r="Q104" s="169"/>
      <c r="R104" s="169"/>
      <c r="S104" s="170">
        <v>0</v>
      </c>
      <c r="T104" s="169">
        <f t="shared" si="41"/>
        <v>0</v>
      </c>
      <c r="U104" s="157"/>
      <c r="V104" s="157"/>
      <c r="W104" s="157"/>
      <c r="X104" s="157"/>
      <c r="Y104" s="157"/>
      <c r="Z104" s="157"/>
      <c r="AA104" s="157"/>
      <c r="AB104" s="157"/>
      <c r="AC104" s="157"/>
      <c r="AD104" s="157" t="s">
        <v>145</v>
      </c>
      <c r="AE104" s="157"/>
      <c r="AF104" s="157"/>
      <c r="AG104" s="157"/>
      <c r="AH104" s="157"/>
      <c r="AI104" s="157"/>
      <c r="AJ104" s="157"/>
      <c r="AK104" s="157"/>
      <c r="AL104" s="157"/>
      <c r="AM104" s="157"/>
      <c r="AN104" s="157"/>
      <c r="AO104" s="157"/>
      <c r="AP104" s="157"/>
      <c r="AQ104" s="157"/>
      <c r="AR104" s="157"/>
      <c r="AS104" s="157"/>
      <c r="AT104" s="157"/>
      <c r="AU104" s="157"/>
      <c r="AV104" s="157"/>
      <c r="AW104" s="157"/>
      <c r="AX104" s="157"/>
      <c r="AY104" s="157"/>
      <c r="AZ104" s="157"/>
      <c r="BA104" s="157"/>
      <c r="BB104" s="157"/>
      <c r="BC104" s="157"/>
      <c r="BD104" s="157"/>
      <c r="BE104" s="157"/>
      <c r="BF104" s="157"/>
      <c r="BG104" s="157"/>
    </row>
    <row r="105" spans="1:59" ht="12.75" outlineLevel="1">
      <c r="A105" s="158">
        <v>86</v>
      </c>
      <c r="B105" s="189" t="s">
        <v>219</v>
      </c>
      <c r="C105" s="163" t="s">
        <v>125</v>
      </c>
      <c r="D105" s="165">
        <v>3</v>
      </c>
      <c r="E105" s="168"/>
      <c r="F105" s="169">
        <f t="shared" si="35"/>
        <v>0</v>
      </c>
      <c r="G105" s="168"/>
      <c r="H105" s="169">
        <f t="shared" si="36"/>
        <v>0</v>
      </c>
      <c r="I105" s="168"/>
      <c r="J105" s="169">
        <f t="shared" si="37"/>
        <v>0</v>
      </c>
      <c r="K105" s="169">
        <v>21</v>
      </c>
      <c r="L105" s="169">
        <f t="shared" si="38"/>
        <v>0</v>
      </c>
      <c r="M105" s="169">
        <v>0</v>
      </c>
      <c r="N105" s="169">
        <f t="shared" si="39"/>
        <v>0</v>
      </c>
      <c r="O105" s="169">
        <v>0</v>
      </c>
      <c r="P105" s="169">
        <f t="shared" si="40"/>
        <v>0</v>
      </c>
      <c r="Q105" s="169"/>
      <c r="R105" s="169"/>
      <c r="S105" s="170">
        <v>0</v>
      </c>
      <c r="T105" s="169">
        <f t="shared" si="41"/>
        <v>0</v>
      </c>
      <c r="U105" s="157"/>
      <c r="V105" s="157"/>
      <c r="W105" s="157"/>
      <c r="X105" s="157"/>
      <c r="Y105" s="157"/>
      <c r="Z105" s="157"/>
      <c r="AA105" s="157"/>
      <c r="AB105" s="157"/>
      <c r="AC105" s="157"/>
      <c r="AD105" s="157" t="s">
        <v>145</v>
      </c>
      <c r="AE105" s="157"/>
      <c r="AF105" s="157"/>
      <c r="AG105" s="157"/>
      <c r="AH105" s="157"/>
      <c r="AI105" s="157"/>
      <c r="AJ105" s="157"/>
      <c r="AK105" s="157"/>
      <c r="AL105" s="157"/>
      <c r="AM105" s="157"/>
      <c r="AN105" s="157"/>
      <c r="AO105" s="157"/>
      <c r="AP105" s="157"/>
      <c r="AQ105" s="157"/>
      <c r="AR105" s="157"/>
      <c r="AS105" s="157"/>
      <c r="AT105" s="157"/>
      <c r="AU105" s="157"/>
      <c r="AV105" s="157"/>
      <c r="AW105" s="157"/>
      <c r="AX105" s="157"/>
      <c r="AY105" s="157"/>
      <c r="AZ105" s="157"/>
      <c r="BA105" s="157"/>
      <c r="BB105" s="157"/>
      <c r="BC105" s="157"/>
      <c r="BD105" s="157"/>
      <c r="BE105" s="157"/>
      <c r="BF105" s="157"/>
      <c r="BG105" s="157"/>
    </row>
    <row r="106" spans="1:59" ht="12.75" outlineLevel="1">
      <c r="A106" s="158">
        <v>87</v>
      </c>
      <c r="B106" s="189" t="s">
        <v>220</v>
      </c>
      <c r="C106" s="163" t="s">
        <v>125</v>
      </c>
      <c r="D106" s="165">
        <v>1</v>
      </c>
      <c r="E106" s="168"/>
      <c r="F106" s="169">
        <f t="shared" si="35"/>
        <v>0</v>
      </c>
      <c r="G106" s="168"/>
      <c r="H106" s="169">
        <f t="shared" si="36"/>
        <v>0</v>
      </c>
      <c r="I106" s="168"/>
      <c r="J106" s="169">
        <f t="shared" si="37"/>
        <v>0</v>
      </c>
      <c r="K106" s="169">
        <v>21</v>
      </c>
      <c r="L106" s="169">
        <f t="shared" si="38"/>
        <v>0</v>
      </c>
      <c r="M106" s="169">
        <v>0</v>
      </c>
      <c r="N106" s="169">
        <f t="shared" si="39"/>
        <v>0</v>
      </c>
      <c r="O106" s="169">
        <v>0</v>
      </c>
      <c r="P106" s="169">
        <f t="shared" si="40"/>
        <v>0</v>
      </c>
      <c r="Q106" s="169"/>
      <c r="R106" s="169"/>
      <c r="S106" s="170">
        <v>0</v>
      </c>
      <c r="T106" s="169">
        <f t="shared" si="41"/>
        <v>0</v>
      </c>
      <c r="U106" s="157"/>
      <c r="V106" s="157"/>
      <c r="W106" s="157"/>
      <c r="X106" s="157"/>
      <c r="Y106" s="157"/>
      <c r="Z106" s="157"/>
      <c r="AA106" s="157"/>
      <c r="AB106" s="157"/>
      <c r="AC106" s="157"/>
      <c r="AD106" s="157" t="s">
        <v>145</v>
      </c>
      <c r="AE106" s="157"/>
      <c r="AF106" s="157"/>
      <c r="AG106" s="157"/>
      <c r="AH106" s="157"/>
      <c r="AI106" s="157"/>
      <c r="AJ106" s="157"/>
      <c r="AK106" s="157"/>
      <c r="AL106" s="157"/>
      <c r="AM106" s="157"/>
      <c r="AN106" s="157"/>
      <c r="AO106" s="157"/>
      <c r="AP106" s="157"/>
      <c r="AQ106" s="157"/>
      <c r="AR106" s="157"/>
      <c r="AS106" s="157"/>
      <c r="AT106" s="157"/>
      <c r="AU106" s="157"/>
      <c r="AV106" s="157"/>
      <c r="AW106" s="157"/>
      <c r="AX106" s="157"/>
      <c r="AY106" s="157"/>
      <c r="AZ106" s="157"/>
      <c r="BA106" s="157"/>
      <c r="BB106" s="157"/>
      <c r="BC106" s="157"/>
      <c r="BD106" s="157"/>
      <c r="BE106" s="157"/>
      <c r="BF106" s="157"/>
      <c r="BG106" s="157"/>
    </row>
    <row r="107" spans="1:30" ht="12.75">
      <c r="A107" s="159" t="s">
        <v>122</v>
      </c>
      <c r="B107" s="190" t="s">
        <v>80</v>
      </c>
      <c r="C107" s="164"/>
      <c r="D107" s="166"/>
      <c r="E107" s="171"/>
      <c r="F107" s="171">
        <f>SUMIF(AD108:AD131,"&lt;&gt;NOR",F108:F131)</f>
        <v>0</v>
      </c>
      <c r="G107" s="171"/>
      <c r="H107" s="171">
        <f>SUM(H108:H131)</f>
        <v>0</v>
      </c>
      <c r="I107" s="171"/>
      <c r="J107" s="171">
        <f>SUM(J108:J131)</f>
        <v>0</v>
      </c>
      <c r="K107" s="171"/>
      <c r="L107" s="171">
        <f>SUM(L108:L131)</f>
        <v>0</v>
      </c>
      <c r="M107" s="171"/>
      <c r="N107" s="171">
        <f>SUM(N108:N131)</f>
        <v>0.05</v>
      </c>
      <c r="O107" s="171"/>
      <c r="P107" s="171">
        <f>SUM(P108:P131)</f>
        <v>0.74</v>
      </c>
      <c r="Q107" s="171"/>
      <c r="R107" s="171"/>
      <c r="S107" s="172"/>
      <c r="T107" s="171">
        <f>SUM(T108:T131)</f>
        <v>20.13</v>
      </c>
      <c r="AD107" t="s">
        <v>123</v>
      </c>
    </row>
    <row r="108" spans="1:59" ht="12.75" outlineLevel="1">
      <c r="A108" s="158">
        <v>88</v>
      </c>
      <c r="B108" s="189" t="s">
        <v>221</v>
      </c>
      <c r="C108" s="163" t="s">
        <v>200</v>
      </c>
      <c r="D108" s="165">
        <v>1</v>
      </c>
      <c r="E108" s="168"/>
      <c r="F108" s="169">
        <f aca="true" t="shared" si="42" ref="F108:F131">ROUND(D108*E108,2)</f>
        <v>0</v>
      </c>
      <c r="G108" s="168"/>
      <c r="H108" s="169">
        <f aca="true" t="shared" si="43" ref="H108:H131">ROUND(D108*G108,2)</f>
        <v>0</v>
      </c>
      <c r="I108" s="168"/>
      <c r="J108" s="169">
        <f aca="true" t="shared" si="44" ref="J108:J131">ROUND(D108*I108,2)</f>
        <v>0</v>
      </c>
      <c r="K108" s="169">
        <v>21</v>
      </c>
      <c r="L108" s="169">
        <f aca="true" t="shared" si="45" ref="L108:L131">F108*(1+K108/100)</f>
        <v>0</v>
      </c>
      <c r="M108" s="169">
        <v>0.00186</v>
      </c>
      <c r="N108" s="169">
        <f aca="true" t="shared" si="46" ref="N108:N131">ROUND(D108*M108,2)</f>
        <v>0</v>
      </c>
      <c r="O108" s="169">
        <v>0</v>
      </c>
      <c r="P108" s="169">
        <f aca="true" t="shared" si="47" ref="P108:P131">ROUND(D108*O108,2)</f>
        <v>0</v>
      </c>
      <c r="Q108" s="169"/>
      <c r="R108" s="169"/>
      <c r="S108" s="170">
        <v>1.334</v>
      </c>
      <c r="T108" s="169">
        <f aca="true" t="shared" si="48" ref="T108:T131">ROUND(D108*S108,2)</f>
        <v>1.33</v>
      </c>
      <c r="U108" s="157"/>
      <c r="V108" s="157"/>
      <c r="W108" s="157"/>
      <c r="X108" s="157"/>
      <c r="Y108" s="157"/>
      <c r="Z108" s="157"/>
      <c r="AA108" s="157"/>
      <c r="AB108" s="157"/>
      <c r="AC108" s="157"/>
      <c r="AD108" s="157" t="s">
        <v>126</v>
      </c>
      <c r="AE108" s="157"/>
      <c r="AF108" s="157"/>
      <c r="AG108" s="157"/>
      <c r="AH108" s="157"/>
      <c r="AI108" s="157"/>
      <c r="AJ108" s="157"/>
      <c r="AK108" s="157"/>
      <c r="AL108" s="157"/>
      <c r="AM108" s="157"/>
      <c r="AN108" s="157"/>
      <c r="AO108" s="157"/>
      <c r="AP108" s="157"/>
      <c r="AQ108" s="157"/>
      <c r="AR108" s="157"/>
      <c r="AS108" s="157"/>
      <c r="AT108" s="157"/>
      <c r="AU108" s="157"/>
      <c r="AV108" s="157"/>
      <c r="AW108" s="157"/>
      <c r="AX108" s="157"/>
      <c r="AY108" s="157"/>
      <c r="AZ108" s="157"/>
      <c r="BA108" s="157"/>
      <c r="BB108" s="157"/>
      <c r="BC108" s="157"/>
      <c r="BD108" s="157"/>
      <c r="BE108" s="157"/>
      <c r="BF108" s="157"/>
      <c r="BG108" s="157"/>
    </row>
    <row r="109" spans="1:59" ht="12.75" outlineLevel="1">
      <c r="A109" s="158">
        <v>89</v>
      </c>
      <c r="B109" s="189" t="s">
        <v>222</v>
      </c>
      <c r="C109" s="163" t="s">
        <v>200</v>
      </c>
      <c r="D109" s="165">
        <v>2</v>
      </c>
      <c r="E109" s="168"/>
      <c r="F109" s="169">
        <f t="shared" si="42"/>
        <v>0</v>
      </c>
      <c r="G109" s="168"/>
      <c r="H109" s="169">
        <f t="shared" si="43"/>
        <v>0</v>
      </c>
      <c r="I109" s="168"/>
      <c r="J109" s="169">
        <f t="shared" si="44"/>
        <v>0</v>
      </c>
      <c r="K109" s="169">
        <v>21</v>
      </c>
      <c r="L109" s="169">
        <f t="shared" si="45"/>
        <v>0</v>
      </c>
      <c r="M109" s="169">
        <v>0</v>
      </c>
      <c r="N109" s="169">
        <f t="shared" si="46"/>
        <v>0</v>
      </c>
      <c r="O109" s="169">
        <v>0.01946</v>
      </c>
      <c r="P109" s="169">
        <f t="shared" si="47"/>
        <v>0.04</v>
      </c>
      <c r="Q109" s="169"/>
      <c r="R109" s="169"/>
      <c r="S109" s="170">
        <v>0.382</v>
      </c>
      <c r="T109" s="169">
        <f t="shared" si="48"/>
        <v>0.76</v>
      </c>
      <c r="U109" s="157"/>
      <c r="V109" s="157"/>
      <c r="W109" s="157"/>
      <c r="X109" s="157"/>
      <c r="Y109" s="157"/>
      <c r="Z109" s="157"/>
      <c r="AA109" s="157"/>
      <c r="AB109" s="157"/>
      <c r="AC109" s="157"/>
      <c r="AD109" s="157" t="s">
        <v>126</v>
      </c>
      <c r="AE109" s="157"/>
      <c r="AF109" s="157"/>
      <c r="AG109" s="157"/>
      <c r="AH109" s="157"/>
      <c r="AI109" s="157"/>
      <c r="AJ109" s="157"/>
      <c r="AK109" s="157"/>
      <c r="AL109" s="157"/>
      <c r="AM109" s="157"/>
      <c r="AN109" s="157"/>
      <c r="AO109" s="157"/>
      <c r="AP109" s="157"/>
      <c r="AQ109" s="157"/>
      <c r="AR109" s="157"/>
      <c r="AS109" s="157"/>
      <c r="AT109" s="157"/>
      <c r="AU109" s="157"/>
      <c r="AV109" s="157"/>
      <c r="AW109" s="157"/>
      <c r="AX109" s="157"/>
      <c r="AY109" s="157"/>
      <c r="AZ109" s="157"/>
      <c r="BA109" s="157"/>
      <c r="BB109" s="157"/>
      <c r="BC109" s="157"/>
      <c r="BD109" s="157"/>
      <c r="BE109" s="157"/>
      <c r="BF109" s="157"/>
      <c r="BG109" s="157"/>
    </row>
    <row r="110" spans="1:59" ht="12.75" outlineLevel="1">
      <c r="A110" s="158">
        <v>90</v>
      </c>
      <c r="B110" s="189" t="s">
        <v>223</v>
      </c>
      <c r="C110" s="163" t="s">
        <v>200</v>
      </c>
      <c r="D110" s="165">
        <v>1</v>
      </c>
      <c r="E110" s="168"/>
      <c r="F110" s="169">
        <f t="shared" si="42"/>
        <v>0</v>
      </c>
      <c r="G110" s="168"/>
      <c r="H110" s="169">
        <f t="shared" si="43"/>
        <v>0</v>
      </c>
      <c r="I110" s="168"/>
      <c r="J110" s="169">
        <f t="shared" si="44"/>
        <v>0</v>
      </c>
      <c r="K110" s="169">
        <v>21</v>
      </c>
      <c r="L110" s="169">
        <f t="shared" si="45"/>
        <v>0</v>
      </c>
      <c r="M110" s="169">
        <v>0.00392</v>
      </c>
      <c r="N110" s="169">
        <f t="shared" si="46"/>
        <v>0</v>
      </c>
      <c r="O110" s="169">
        <v>0</v>
      </c>
      <c r="P110" s="169">
        <f t="shared" si="47"/>
        <v>0</v>
      </c>
      <c r="Q110" s="169"/>
      <c r="R110" s="169"/>
      <c r="S110" s="170">
        <v>2.525</v>
      </c>
      <c r="T110" s="169">
        <f t="shared" si="48"/>
        <v>2.53</v>
      </c>
      <c r="U110" s="157"/>
      <c r="V110" s="157"/>
      <c r="W110" s="157"/>
      <c r="X110" s="157"/>
      <c r="Y110" s="157"/>
      <c r="Z110" s="157"/>
      <c r="AA110" s="157"/>
      <c r="AB110" s="157"/>
      <c r="AC110" s="157"/>
      <c r="AD110" s="157" t="s">
        <v>126</v>
      </c>
      <c r="AE110" s="157"/>
      <c r="AF110" s="157"/>
      <c r="AG110" s="157"/>
      <c r="AH110" s="157"/>
      <c r="AI110" s="157"/>
      <c r="AJ110" s="157"/>
      <c r="AK110" s="157"/>
      <c r="AL110" s="157"/>
      <c r="AM110" s="157"/>
      <c r="AN110" s="157"/>
      <c r="AO110" s="157"/>
      <c r="AP110" s="157"/>
      <c r="AQ110" s="157"/>
      <c r="AR110" s="157"/>
      <c r="AS110" s="157"/>
      <c r="AT110" s="157"/>
      <c r="AU110" s="157"/>
      <c r="AV110" s="157"/>
      <c r="AW110" s="157"/>
      <c r="AX110" s="157"/>
      <c r="AY110" s="157"/>
      <c r="AZ110" s="157"/>
      <c r="BA110" s="157"/>
      <c r="BB110" s="157"/>
      <c r="BC110" s="157"/>
      <c r="BD110" s="157"/>
      <c r="BE110" s="157"/>
      <c r="BF110" s="157"/>
      <c r="BG110" s="157"/>
    </row>
    <row r="111" spans="1:59" ht="12.75" outlineLevel="1">
      <c r="A111" s="158">
        <v>91</v>
      </c>
      <c r="B111" s="189" t="s">
        <v>224</v>
      </c>
      <c r="C111" s="163" t="s">
        <v>200</v>
      </c>
      <c r="D111" s="165">
        <v>3</v>
      </c>
      <c r="E111" s="168"/>
      <c r="F111" s="169">
        <f t="shared" si="42"/>
        <v>0</v>
      </c>
      <c r="G111" s="168"/>
      <c r="H111" s="169">
        <f t="shared" si="43"/>
        <v>0</v>
      </c>
      <c r="I111" s="168"/>
      <c r="J111" s="169">
        <f t="shared" si="44"/>
        <v>0</v>
      </c>
      <c r="K111" s="169">
        <v>21</v>
      </c>
      <c r="L111" s="169">
        <f t="shared" si="45"/>
        <v>0</v>
      </c>
      <c r="M111" s="169">
        <v>0.00141</v>
      </c>
      <c r="N111" s="169">
        <f t="shared" si="46"/>
        <v>0</v>
      </c>
      <c r="O111" s="169">
        <v>0</v>
      </c>
      <c r="P111" s="169">
        <f t="shared" si="47"/>
        <v>0</v>
      </c>
      <c r="Q111" s="169"/>
      <c r="R111" s="169"/>
      <c r="S111" s="170">
        <v>1.575</v>
      </c>
      <c r="T111" s="169">
        <f t="shared" si="48"/>
        <v>4.73</v>
      </c>
      <c r="U111" s="157"/>
      <c r="V111" s="157"/>
      <c r="W111" s="157"/>
      <c r="X111" s="157"/>
      <c r="Y111" s="157"/>
      <c r="Z111" s="157"/>
      <c r="AA111" s="157"/>
      <c r="AB111" s="157"/>
      <c r="AC111" s="157"/>
      <c r="AD111" s="157" t="s">
        <v>126</v>
      </c>
      <c r="AE111" s="157"/>
      <c r="AF111" s="157"/>
      <c r="AG111" s="157"/>
      <c r="AH111" s="157"/>
      <c r="AI111" s="157"/>
      <c r="AJ111" s="157"/>
      <c r="AK111" s="157"/>
      <c r="AL111" s="157"/>
      <c r="AM111" s="157"/>
      <c r="AN111" s="157"/>
      <c r="AO111" s="157"/>
      <c r="AP111" s="157"/>
      <c r="AQ111" s="157"/>
      <c r="AR111" s="157"/>
      <c r="AS111" s="157"/>
      <c r="AT111" s="157"/>
      <c r="AU111" s="157"/>
      <c r="AV111" s="157"/>
      <c r="AW111" s="157"/>
      <c r="AX111" s="157"/>
      <c r="AY111" s="157"/>
      <c r="AZ111" s="157"/>
      <c r="BA111" s="157"/>
      <c r="BB111" s="157"/>
      <c r="BC111" s="157"/>
      <c r="BD111" s="157"/>
      <c r="BE111" s="157"/>
      <c r="BF111" s="157"/>
      <c r="BG111" s="157"/>
    </row>
    <row r="112" spans="1:59" ht="20.25" outlineLevel="1">
      <c r="A112" s="158">
        <v>92</v>
      </c>
      <c r="B112" s="189" t="s">
        <v>225</v>
      </c>
      <c r="C112" s="163" t="s">
        <v>125</v>
      </c>
      <c r="D112" s="165">
        <v>1</v>
      </c>
      <c r="E112" s="168"/>
      <c r="F112" s="169">
        <f t="shared" si="42"/>
        <v>0</v>
      </c>
      <c r="G112" s="168"/>
      <c r="H112" s="169">
        <f t="shared" si="43"/>
        <v>0</v>
      </c>
      <c r="I112" s="168"/>
      <c r="J112" s="169">
        <f t="shared" si="44"/>
        <v>0</v>
      </c>
      <c r="K112" s="169">
        <v>21</v>
      </c>
      <c r="L112" s="169">
        <f t="shared" si="45"/>
        <v>0</v>
      </c>
      <c r="M112" s="169">
        <v>0.0095</v>
      </c>
      <c r="N112" s="169">
        <f t="shared" si="46"/>
        <v>0.01</v>
      </c>
      <c r="O112" s="169">
        <v>0</v>
      </c>
      <c r="P112" s="169">
        <f t="shared" si="47"/>
        <v>0</v>
      </c>
      <c r="Q112" s="169"/>
      <c r="R112" s="169"/>
      <c r="S112" s="170">
        <v>0</v>
      </c>
      <c r="T112" s="169">
        <f t="shared" si="48"/>
        <v>0</v>
      </c>
      <c r="U112" s="157"/>
      <c r="V112" s="157"/>
      <c r="W112" s="157"/>
      <c r="X112" s="157"/>
      <c r="Y112" s="157"/>
      <c r="Z112" s="157"/>
      <c r="AA112" s="157"/>
      <c r="AB112" s="157"/>
      <c r="AC112" s="157"/>
      <c r="AD112" s="157" t="s">
        <v>145</v>
      </c>
      <c r="AE112" s="157"/>
      <c r="AF112" s="157"/>
      <c r="AG112" s="157"/>
      <c r="AH112" s="157"/>
      <c r="AI112" s="157"/>
      <c r="AJ112" s="157"/>
      <c r="AK112" s="157"/>
      <c r="AL112" s="157"/>
      <c r="AM112" s="157"/>
      <c r="AN112" s="157"/>
      <c r="AO112" s="157"/>
      <c r="AP112" s="157"/>
      <c r="AQ112" s="157"/>
      <c r="AR112" s="157"/>
      <c r="AS112" s="157"/>
      <c r="AT112" s="157"/>
      <c r="AU112" s="157"/>
      <c r="AV112" s="157"/>
      <c r="AW112" s="157"/>
      <c r="AX112" s="157"/>
      <c r="AY112" s="157"/>
      <c r="AZ112" s="157"/>
      <c r="BA112" s="157"/>
      <c r="BB112" s="157"/>
      <c r="BC112" s="157"/>
      <c r="BD112" s="157"/>
      <c r="BE112" s="157"/>
      <c r="BF112" s="157"/>
      <c r="BG112" s="157"/>
    </row>
    <row r="113" spans="1:59" ht="12.75" outlineLevel="1">
      <c r="A113" s="158">
        <v>93</v>
      </c>
      <c r="B113" s="189" t="s">
        <v>226</v>
      </c>
      <c r="C113" s="163" t="s">
        <v>125</v>
      </c>
      <c r="D113" s="165">
        <v>1</v>
      </c>
      <c r="E113" s="168"/>
      <c r="F113" s="169">
        <f t="shared" si="42"/>
        <v>0</v>
      </c>
      <c r="G113" s="168"/>
      <c r="H113" s="169">
        <f t="shared" si="43"/>
        <v>0</v>
      </c>
      <c r="I113" s="168"/>
      <c r="J113" s="169">
        <f t="shared" si="44"/>
        <v>0</v>
      </c>
      <c r="K113" s="169">
        <v>21</v>
      </c>
      <c r="L113" s="169">
        <f t="shared" si="45"/>
        <v>0</v>
      </c>
      <c r="M113" s="169">
        <v>0</v>
      </c>
      <c r="N113" s="169">
        <f t="shared" si="46"/>
        <v>0</v>
      </c>
      <c r="O113" s="169">
        <v>0</v>
      </c>
      <c r="P113" s="169">
        <f t="shared" si="47"/>
        <v>0</v>
      </c>
      <c r="Q113" s="169"/>
      <c r="R113" s="169"/>
      <c r="S113" s="170">
        <v>0</v>
      </c>
      <c r="T113" s="169">
        <f t="shared" si="48"/>
        <v>0</v>
      </c>
      <c r="U113" s="157"/>
      <c r="V113" s="157"/>
      <c r="W113" s="157"/>
      <c r="X113" s="157"/>
      <c r="Y113" s="157"/>
      <c r="Z113" s="157"/>
      <c r="AA113" s="157"/>
      <c r="AB113" s="157"/>
      <c r="AC113" s="157"/>
      <c r="AD113" s="157" t="s">
        <v>145</v>
      </c>
      <c r="AE113" s="157"/>
      <c r="AF113" s="157"/>
      <c r="AG113" s="157"/>
      <c r="AH113" s="157"/>
      <c r="AI113" s="157"/>
      <c r="AJ113" s="157"/>
      <c r="AK113" s="157"/>
      <c r="AL113" s="157"/>
      <c r="AM113" s="157"/>
      <c r="AN113" s="157"/>
      <c r="AO113" s="157"/>
      <c r="AP113" s="157"/>
      <c r="AQ113" s="157"/>
      <c r="AR113" s="157"/>
      <c r="AS113" s="157"/>
      <c r="AT113" s="157"/>
      <c r="AU113" s="157"/>
      <c r="AV113" s="157"/>
      <c r="AW113" s="157"/>
      <c r="AX113" s="157"/>
      <c r="AY113" s="157"/>
      <c r="AZ113" s="157"/>
      <c r="BA113" s="157"/>
      <c r="BB113" s="157"/>
      <c r="BC113" s="157"/>
      <c r="BD113" s="157"/>
      <c r="BE113" s="157"/>
      <c r="BF113" s="157"/>
      <c r="BG113" s="157"/>
    </row>
    <row r="114" spans="1:59" ht="12.75" outlineLevel="1">
      <c r="A114" s="158">
        <v>94</v>
      </c>
      <c r="B114" s="189" t="s">
        <v>227</v>
      </c>
      <c r="C114" s="163" t="s">
        <v>200</v>
      </c>
      <c r="D114" s="165">
        <v>1</v>
      </c>
      <c r="E114" s="168"/>
      <c r="F114" s="169">
        <f t="shared" si="42"/>
        <v>0</v>
      </c>
      <c r="G114" s="168"/>
      <c r="H114" s="169">
        <f t="shared" si="43"/>
        <v>0</v>
      </c>
      <c r="I114" s="168"/>
      <c r="J114" s="169">
        <f t="shared" si="44"/>
        <v>0</v>
      </c>
      <c r="K114" s="169">
        <v>21</v>
      </c>
      <c r="L114" s="169">
        <f t="shared" si="45"/>
        <v>0</v>
      </c>
      <c r="M114" s="169">
        <v>0.00072</v>
      </c>
      <c r="N114" s="169">
        <f t="shared" si="46"/>
        <v>0</v>
      </c>
      <c r="O114" s="169">
        <v>0</v>
      </c>
      <c r="P114" s="169">
        <f t="shared" si="47"/>
        <v>0</v>
      </c>
      <c r="Q114" s="169"/>
      <c r="R114" s="169"/>
      <c r="S114" s="170">
        <v>0.506</v>
      </c>
      <c r="T114" s="169">
        <f t="shared" si="48"/>
        <v>0.51</v>
      </c>
      <c r="U114" s="157"/>
      <c r="V114" s="157"/>
      <c r="W114" s="157"/>
      <c r="X114" s="157"/>
      <c r="Y114" s="157"/>
      <c r="Z114" s="157"/>
      <c r="AA114" s="157"/>
      <c r="AB114" s="157"/>
      <c r="AC114" s="157"/>
      <c r="AD114" s="157" t="s">
        <v>126</v>
      </c>
      <c r="AE114" s="157"/>
      <c r="AF114" s="157"/>
      <c r="AG114" s="157"/>
      <c r="AH114" s="157"/>
      <c r="AI114" s="157"/>
      <c r="AJ114" s="157"/>
      <c r="AK114" s="157"/>
      <c r="AL114" s="157"/>
      <c r="AM114" s="157"/>
      <c r="AN114" s="157"/>
      <c r="AO114" s="157"/>
      <c r="AP114" s="157"/>
      <c r="AQ114" s="157"/>
      <c r="AR114" s="157"/>
      <c r="AS114" s="157"/>
      <c r="AT114" s="157"/>
      <c r="AU114" s="157"/>
      <c r="AV114" s="157"/>
      <c r="AW114" s="157"/>
      <c r="AX114" s="157"/>
      <c r="AY114" s="157"/>
      <c r="AZ114" s="157"/>
      <c r="BA114" s="157"/>
      <c r="BB114" s="157"/>
      <c r="BC114" s="157"/>
      <c r="BD114" s="157"/>
      <c r="BE114" s="157"/>
      <c r="BF114" s="157"/>
      <c r="BG114" s="157"/>
    </row>
    <row r="115" spans="1:59" ht="12.75" outlineLevel="1">
      <c r="A115" s="158">
        <v>95</v>
      </c>
      <c r="B115" s="189" t="s">
        <v>228</v>
      </c>
      <c r="C115" s="163" t="s">
        <v>142</v>
      </c>
      <c r="D115" s="165">
        <v>10</v>
      </c>
      <c r="E115" s="168"/>
      <c r="F115" s="169">
        <f t="shared" si="42"/>
        <v>0</v>
      </c>
      <c r="G115" s="168"/>
      <c r="H115" s="169">
        <f t="shared" si="43"/>
        <v>0</v>
      </c>
      <c r="I115" s="168"/>
      <c r="J115" s="169">
        <f t="shared" si="44"/>
        <v>0</v>
      </c>
      <c r="K115" s="169">
        <v>21</v>
      </c>
      <c r="L115" s="169">
        <f t="shared" si="45"/>
        <v>0</v>
      </c>
      <c r="M115" s="169">
        <v>0</v>
      </c>
      <c r="N115" s="169">
        <f t="shared" si="46"/>
        <v>0</v>
      </c>
      <c r="O115" s="169">
        <v>0</v>
      </c>
      <c r="P115" s="169">
        <f t="shared" si="47"/>
        <v>0</v>
      </c>
      <c r="Q115" s="169"/>
      <c r="R115" s="169"/>
      <c r="S115" s="170">
        <v>0</v>
      </c>
      <c r="T115" s="169">
        <f t="shared" si="48"/>
        <v>0</v>
      </c>
      <c r="U115" s="157"/>
      <c r="V115" s="157"/>
      <c r="W115" s="157"/>
      <c r="X115" s="157"/>
      <c r="Y115" s="157"/>
      <c r="Z115" s="157"/>
      <c r="AA115" s="157"/>
      <c r="AB115" s="157"/>
      <c r="AC115" s="157"/>
      <c r="AD115" s="157" t="s">
        <v>145</v>
      </c>
      <c r="AE115" s="157"/>
      <c r="AF115" s="157"/>
      <c r="AG115" s="157"/>
      <c r="AH115" s="157"/>
      <c r="AI115" s="157"/>
      <c r="AJ115" s="157"/>
      <c r="AK115" s="157"/>
      <c r="AL115" s="157"/>
      <c r="AM115" s="157"/>
      <c r="AN115" s="157"/>
      <c r="AO115" s="157"/>
      <c r="AP115" s="157"/>
      <c r="AQ115" s="157"/>
      <c r="AR115" s="157"/>
      <c r="AS115" s="157"/>
      <c r="AT115" s="157"/>
      <c r="AU115" s="157"/>
      <c r="AV115" s="157"/>
      <c r="AW115" s="157"/>
      <c r="AX115" s="157"/>
      <c r="AY115" s="157"/>
      <c r="AZ115" s="157"/>
      <c r="BA115" s="157"/>
      <c r="BB115" s="157"/>
      <c r="BC115" s="157"/>
      <c r="BD115" s="157"/>
      <c r="BE115" s="157"/>
      <c r="BF115" s="157"/>
      <c r="BG115" s="157"/>
    </row>
    <row r="116" spans="1:59" ht="12.75" outlineLevel="1">
      <c r="A116" s="158">
        <v>96</v>
      </c>
      <c r="B116" s="189" t="s">
        <v>229</v>
      </c>
      <c r="C116" s="163" t="s">
        <v>200</v>
      </c>
      <c r="D116" s="165">
        <v>1</v>
      </c>
      <c r="E116" s="168"/>
      <c r="F116" s="169">
        <f t="shared" si="42"/>
        <v>0</v>
      </c>
      <c r="G116" s="168"/>
      <c r="H116" s="169">
        <f t="shared" si="43"/>
        <v>0</v>
      </c>
      <c r="I116" s="168"/>
      <c r="J116" s="169">
        <f t="shared" si="44"/>
        <v>0</v>
      </c>
      <c r="K116" s="169">
        <v>21</v>
      </c>
      <c r="L116" s="169">
        <f t="shared" si="45"/>
        <v>0</v>
      </c>
      <c r="M116" s="169">
        <v>0</v>
      </c>
      <c r="N116" s="169">
        <f t="shared" si="46"/>
        <v>0</v>
      </c>
      <c r="O116" s="169">
        <v>0.69347</v>
      </c>
      <c r="P116" s="169">
        <f t="shared" si="47"/>
        <v>0.69</v>
      </c>
      <c r="Q116" s="169"/>
      <c r="R116" s="169"/>
      <c r="S116" s="170">
        <v>2.699</v>
      </c>
      <c r="T116" s="169">
        <f t="shared" si="48"/>
        <v>2.7</v>
      </c>
      <c r="U116" s="157"/>
      <c r="V116" s="157"/>
      <c r="W116" s="157"/>
      <c r="X116" s="157"/>
      <c r="Y116" s="157"/>
      <c r="Z116" s="157"/>
      <c r="AA116" s="157"/>
      <c r="AB116" s="157"/>
      <c r="AC116" s="157"/>
      <c r="AD116" s="157" t="s">
        <v>126</v>
      </c>
      <c r="AE116" s="157"/>
      <c r="AF116" s="157"/>
      <c r="AG116" s="157"/>
      <c r="AH116" s="157"/>
      <c r="AI116" s="157"/>
      <c r="AJ116" s="157"/>
      <c r="AK116" s="157"/>
      <c r="AL116" s="157"/>
      <c r="AM116" s="157"/>
      <c r="AN116" s="157"/>
      <c r="AO116" s="157"/>
      <c r="AP116" s="157"/>
      <c r="AQ116" s="157"/>
      <c r="AR116" s="157"/>
      <c r="AS116" s="157"/>
      <c r="AT116" s="157"/>
      <c r="AU116" s="157"/>
      <c r="AV116" s="157"/>
      <c r="AW116" s="157"/>
      <c r="AX116" s="157"/>
      <c r="AY116" s="157"/>
      <c r="AZ116" s="157"/>
      <c r="BA116" s="157"/>
      <c r="BB116" s="157"/>
      <c r="BC116" s="157"/>
      <c r="BD116" s="157"/>
      <c r="BE116" s="157"/>
      <c r="BF116" s="157"/>
      <c r="BG116" s="157"/>
    </row>
    <row r="117" spans="1:59" ht="20.25" outlineLevel="1">
      <c r="A117" s="158">
        <v>97</v>
      </c>
      <c r="B117" s="189" t="s">
        <v>230</v>
      </c>
      <c r="C117" s="163" t="s">
        <v>200</v>
      </c>
      <c r="D117" s="165">
        <v>1</v>
      </c>
      <c r="E117" s="168"/>
      <c r="F117" s="169">
        <f t="shared" si="42"/>
        <v>0</v>
      </c>
      <c r="G117" s="168"/>
      <c r="H117" s="169">
        <f t="shared" si="43"/>
        <v>0</v>
      </c>
      <c r="I117" s="168"/>
      <c r="J117" s="169">
        <f t="shared" si="44"/>
        <v>0</v>
      </c>
      <c r="K117" s="169">
        <v>21</v>
      </c>
      <c r="L117" s="169">
        <f t="shared" si="45"/>
        <v>0</v>
      </c>
      <c r="M117" s="169">
        <v>0</v>
      </c>
      <c r="N117" s="169">
        <f t="shared" si="46"/>
        <v>0</v>
      </c>
      <c r="O117" s="169">
        <v>0</v>
      </c>
      <c r="P117" s="169">
        <f t="shared" si="47"/>
        <v>0</v>
      </c>
      <c r="Q117" s="169"/>
      <c r="R117" s="169"/>
      <c r="S117" s="170">
        <v>0</v>
      </c>
      <c r="T117" s="169">
        <f t="shared" si="48"/>
        <v>0</v>
      </c>
      <c r="U117" s="157"/>
      <c r="V117" s="157"/>
      <c r="W117" s="157"/>
      <c r="X117" s="157"/>
      <c r="Y117" s="157"/>
      <c r="Z117" s="157"/>
      <c r="AA117" s="157"/>
      <c r="AB117" s="157"/>
      <c r="AC117" s="157"/>
      <c r="AD117" s="157" t="s">
        <v>126</v>
      </c>
      <c r="AE117" s="157"/>
      <c r="AF117" s="157"/>
      <c r="AG117" s="157"/>
      <c r="AH117" s="157"/>
      <c r="AI117" s="157"/>
      <c r="AJ117" s="157"/>
      <c r="AK117" s="157"/>
      <c r="AL117" s="157"/>
      <c r="AM117" s="157"/>
      <c r="AN117" s="157"/>
      <c r="AO117" s="157"/>
      <c r="AP117" s="157"/>
      <c r="AQ117" s="157"/>
      <c r="AR117" s="157"/>
      <c r="AS117" s="157"/>
      <c r="AT117" s="157"/>
      <c r="AU117" s="157"/>
      <c r="AV117" s="157"/>
      <c r="AW117" s="157"/>
      <c r="AX117" s="157"/>
      <c r="AY117" s="157"/>
      <c r="AZ117" s="157"/>
      <c r="BA117" s="157"/>
      <c r="BB117" s="157"/>
      <c r="BC117" s="157"/>
      <c r="BD117" s="157"/>
      <c r="BE117" s="157"/>
      <c r="BF117" s="157"/>
      <c r="BG117" s="157"/>
    </row>
    <row r="118" spans="1:59" ht="12.75" outlineLevel="1">
      <c r="A118" s="158">
        <v>98</v>
      </c>
      <c r="B118" s="189" t="s">
        <v>231</v>
      </c>
      <c r="C118" s="163" t="s">
        <v>200</v>
      </c>
      <c r="D118" s="165">
        <v>1</v>
      </c>
      <c r="E118" s="168"/>
      <c r="F118" s="169">
        <f t="shared" si="42"/>
        <v>0</v>
      </c>
      <c r="G118" s="168"/>
      <c r="H118" s="169">
        <f t="shared" si="43"/>
        <v>0</v>
      </c>
      <c r="I118" s="168"/>
      <c r="J118" s="169">
        <f t="shared" si="44"/>
        <v>0</v>
      </c>
      <c r="K118" s="169">
        <v>21</v>
      </c>
      <c r="L118" s="169">
        <f t="shared" si="45"/>
        <v>0</v>
      </c>
      <c r="M118" s="169">
        <v>0</v>
      </c>
      <c r="N118" s="169">
        <f t="shared" si="46"/>
        <v>0</v>
      </c>
      <c r="O118" s="169">
        <v>0</v>
      </c>
      <c r="P118" s="169">
        <f t="shared" si="47"/>
        <v>0</v>
      </c>
      <c r="Q118" s="169"/>
      <c r="R118" s="169"/>
      <c r="S118" s="170">
        <v>0</v>
      </c>
      <c r="T118" s="169">
        <f t="shared" si="48"/>
        <v>0</v>
      </c>
      <c r="U118" s="157"/>
      <c r="V118" s="157"/>
      <c r="W118" s="157"/>
      <c r="X118" s="157"/>
      <c r="Y118" s="157"/>
      <c r="Z118" s="157"/>
      <c r="AA118" s="157"/>
      <c r="AB118" s="157"/>
      <c r="AC118" s="157"/>
      <c r="AD118" s="157" t="s">
        <v>145</v>
      </c>
      <c r="AE118" s="157"/>
      <c r="AF118" s="157"/>
      <c r="AG118" s="157"/>
      <c r="AH118" s="157"/>
      <c r="AI118" s="157"/>
      <c r="AJ118" s="157"/>
      <c r="AK118" s="157"/>
      <c r="AL118" s="157"/>
      <c r="AM118" s="157"/>
      <c r="AN118" s="157"/>
      <c r="AO118" s="157"/>
      <c r="AP118" s="157"/>
      <c r="AQ118" s="157"/>
      <c r="AR118" s="157"/>
      <c r="AS118" s="157"/>
      <c r="AT118" s="157"/>
      <c r="AU118" s="157"/>
      <c r="AV118" s="157"/>
      <c r="AW118" s="157"/>
      <c r="AX118" s="157"/>
      <c r="AY118" s="157"/>
      <c r="AZ118" s="157"/>
      <c r="BA118" s="157"/>
      <c r="BB118" s="157"/>
      <c r="BC118" s="157"/>
      <c r="BD118" s="157"/>
      <c r="BE118" s="157"/>
      <c r="BF118" s="157"/>
      <c r="BG118" s="157"/>
    </row>
    <row r="119" spans="1:59" ht="12.75" outlineLevel="1">
      <c r="A119" s="158">
        <v>99</v>
      </c>
      <c r="B119" s="189" t="s">
        <v>232</v>
      </c>
      <c r="C119" s="163" t="s">
        <v>125</v>
      </c>
      <c r="D119" s="165">
        <v>1</v>
      </c>
      <c r="E119" s="168"/>
      <c r="F119" s="169">
        <f t="shared" si="42"/>
        <v>0</v>
      </c>
      <c r="G119" s="168"/>
      <c r="H119" s="169">
        <f t="shared" si="43"/>
        <v>0</v>
      </c>
      <c r="I119" s="168"/>
      <c r="J119" s="169">
        <f t="shared" si="44"/>
        <v>0</v>
      </c>
      <c r="K119" s="169">
        <v>21</v>
      </c>
      <c r="L119" s="169">
        <f t="shared" si="45"/>
        <v>0</v>
      </c>
      <c r="M119" s="169">
        <v>0</v>
      </c>
      <c r="N119" s="169">
        <f t="shared" si="46"/>
        <v>0</v>
      </c>
      <c r="O119" s="169">
        <v>0</v>
      </c>
      <c r="P119" s="169">
        <f t="shared" si="47"/>
        <v>0</v>
      </c>
      <c r="Q119" s="169"/>
      <c r="R119" s="169"/>
      <c r="S119" s="170">
        <v>0</v>
      </c>
      <c r="T119" s="169">
        <f t="shared" si="48"/>
        <v>0</v>
      </c>
      <c r="U119" s="157"/>
      <c r="V119" s="157"/>
      <c r="W119" s="157"/>
      <c r="X119" s="157"/>
      <c r="Y119" s="157"/>
      <c r="Z119" s="157"/>
      <c r="AA119" s="157"/>
      <c r="AB119" s="157"/>
      <c r="AC119" s="157"/>
      <c r="AD119" s="157" t="s">
        <v>145</v>
      </c>
      <c r="AE119" s="157"/>
      <c r="AF119" s="157"/>
      <c r="AG119" s="157"/>
      <c r="AH119" s="157"/>
      <c r="AI119" s="157"/>
      <c r="AJ119" s="157"/>
      <c r="AK119" s="157"/>
      <c r="AL119" s="157"/>
      <c r="AM119" s="157"/>
      <c r="AN119" s="157"/>
      <c r="AO119" s="157"/>
      <c r="AP119" s="157"/>
      <c r="AQ119" s="157"/>
      <c r="AR119" s="157"/>
      <c r="AS119" s="157"/>
      <c r="AT119" s="157"/>
      <c r="AU119" s="157"/>
      <c r="AV119" s="157"/>
      <c r="AW119" s="157"/>
      <c r="AX119" s="157"/>
      <c r="AY119" s="157"/>
      <c r="AZ119" s="157"/>
      <c r="BA119" s="157"/>
      <c r="BB119" s="157"/>
      <c r="BC119" s="157"/>
      <c r="BD119" s="157"/>
      <c r="BE119" s="157"/>
      <c r="BF119" s="157"/>
      <c r="BG119" s="157"/>
    </row>
    <row r="120" spans="1:59" ht="12.75" outlineLevel="1">
      <c r="A120" s="158">
        <v>100</v>
      </c>
      <c r="B120" s="189" t="s">
        <v>233</v>
      </c>
      <c r="C120" s="163" t="s">
        <v>200</v>
      </c>
      <c r="D120" s="165">
        <v>6</v>
      </c>
      <c r="E120" s="168"/>
      <c r="F120" s="169">
        <f t="shared" si="42"/>
        <v>0</v>
      </c>
      <c r="G120" s="168"/>
      <c r="H120" s="169">
        <f t="shared" si="43"/>
        <v>0</v>
      </c>
      <c r="I120" s="168"/>
      <c r="J120" s="169">
        <f t="shared" si="44"/>
        <v>0</v>
      </c>
      <c r="K120" s="169">
        <v>21</v>
      </c>
      <c r="L120" s="169">
        <f t="shared" si="45"/>
        <v>0</v>
      </c>
      <c r="M120" s="169">
        <v>8E-05</v>
      </c>
      <c r="N120" s="169">
        <f t="shared" si="46"/>
        <v>0</v>
      </c>
      <c r="O120" s="169">
        <v>0</v>
      </c>
      <c r="P120" s="169">
        <f t="shared" si="47"/>
        <v>0</v>
      </c>
      <c r="Q120" s="169"/>
      <c r="R120" s="169"/>
      <c r="S120" s="170">
        <v>0.227</v>
      </c>
      <c r="T120" s="169">
        <f t="shared" si="48"/>
        <v>1.36</v>
      </c>
      <c r="U120" s="157"/>
      <c r="V120" s="157"/>
      <c r="W120" s="157"/>
      <c r="X120" s="157"/>
      <c r="Y120" s="157"/>
      <c r="Z120" s="157"/>
      <c r="AA120" s="157"/>
      <c r="AB120" s="157"/>
      <c r="AC120" s="157"/>
      <c r="AD120" s="157" t="s">
        <v>126</v>
      </c>
      <c r="AE120" s="157"/>
      <c r="AF120" s="157"/>
      <c r="AG120" s="157"/>
      <c r="AH120" s="157"/>
      <c r="AI120" s="157"/>
      <c r="AJ120" s="157"/>
      <c r="AK120" s="157"/>
      <c r="AL120" s="157"/>
      <c r="AM120" s="157"/>
      <c r="AN120" s="157"/>
      <c r="AO120" s="157"/>
      <c r="AP120" s="157"/>
      <c r="AQ120" s="157"/>
      <c r="AR120" s="157"/>
      <c r="AS120" s="157"/>
      <c r="AT120" s="157"/>
      <c r="AU120" s="157"/>
      <c r="AV120" s="157"/>
      <c r="AW120" s="157"/>
      <c r="AX120" s="157"/>
      <c r="AY120" s="157"/>
      <c r="AZ120" s="157"/>
      <c r="BA120" s="157"/>
      <c r="BB120" s="157"/>
      <c r="BC120" s="157"/>
      <c r="BD120" s="157"/>
      <c r="BE120" s="157"/>
      <c r="BF120" s="157"/>
      <c r="BG120" s="157"/>
    </row>
    <row r="121" spans="1:59" ht="12.75" outlineLevel="1">
      <c r="A121" s="158">
        <v>101</v>
      </c>
      <c r="B121" s="189" t="s">
        <v>234</v>
      </c>
      <c r="C121" s="163" t="s">
        <v>125</v>
      </c>
      <c r="D121" s="165">
        <v>1</v>
      </c>
      <c r="E121" s="168"/>
      <c r="F121" s="169">
        <f t="shared" si="42"/>
        <v>0</v>
      </c>
      <c r="G121" s="168"/>
      <c r="H121" s="169">
        <f t="shared" si="43"/>
        <v>0</v>
      </c>
      <c r="I121" s="168"/>
      <c r="J121" s="169">
        <f t="shared" si="44"/>
        <v>0</v>
      </c>
      <c r="K121" s="169">
        <v>21</v>
      </c>
      <c r="L121" s="169">
        <f t="shared" si="45"/>
        <v>0</v>
      </c>
      <c r="M121" s="169">
        <v>0</v>
      </c>
      <c r="N121" s="169">
        <f t="shared" si="46"/>
        <v>0</v>
      </c>
      <c r="O121" s="169">
        <v>0</v>
      </c>
      <c r="P121" s="169">
        <f t="shared" si="47"/>
        <v>0</v>
      </c>
      <c r="Q121" s="169"/>
      <c r="R121" s="169"/>
      <c r="S121" s="170">
        <v>0</v>
      </c>
      <c r="T121" s="169">
        <f t="shared" si="48"/>
        <v>0</v>
      </c>
      <c r="U121" s="157"/>
      <c r="V121" s="157"/>
      <c r="W121" s="157"/>
      <c r="X121" s="157"/>
      <c r="Y121" s="157"/>
      <c r="Z121" s="157"/>
      <c r="AA121" s="157"/>
      <c r="AB121" s="157"/>
      <c r="AC121" s="157"/>
      <c r="AD121" s="157" t="s">
        <v>145</v>
      </c>
      <c r="AE121" s="157"/>
      <c r="AF121" s="157"/>
      <c r="AG121" s="157"/>
      <c r="AH121" s="157"/>
      <c r="AI121" s="157"/>
      <c r="AJ121" s="157"/>
      <c r="AK121" s="157"/>
      <c r="AL121" s="157"/>
      <c r="AM121" s="157"/>
      <c r="AN121" s="157"/>
      <c r="AO121" s="157"/>
      <c r="AP121" s="157"/>
      <c r="AQ121" s="157"/>
      <c r="AR121" s="157"/>
      <c r="AS121" s="157"/>
      <c r="AT121" s="157"/>
      <c r="AU121" s="157"/>
      <c r="AV121" s="157"/>
      <c r="AW121" s="157"/>
      <c r="AX121" s="157"/>
      <c r="AY121" s="157"/>
      <c r="AZ121" s="157"/>
      <c r="BA121" s="157"/>
      <c r="BB121" s="157"/>
      <c r="BC121" s="157"/>
      <c r="BD121" s="157"/>
      <c r="BE121" s="157"/>
      <c r="BF121" s="157"/>
      <c r="BG121" s="157"/>
    </row>
    <row r="122" spans="1:59" ht="12.75" outlineLevel="1">
      <c r="A122" s="158">
        <v>102</v>
      </c>
      <c r="B122" s="189" t="s">
        <v>235</v>
      </c>
      <c r="C122" s="163" t="s">
        <v>125</v>
      </c>
      <c r="D122" s="165">
        <v>2</v>
      </c>
      <c r="E122" s="168"/>
      <c r="F122" s="169">
        <f t="shared" si="42"/>
        <v>0</v>
      </c>
      <c r="G122" s="168"/>
      <c r="H122" s="169">
        <f t="shared" si="43"/>
        <v>0</v>
      </c>
      <c r="I122" s="168"/>
      <c r="J122" s="169">
        <f t="shared" si="44"/>
        <v>0</v>
      </c>
      <c r="K122" s="169">
        <v>21</v>
      </c>
      <c r="L122" s="169">
        <f t="shared" si="45"/>
        <v>0</v>
      </c>
      <c r="M122" s="169">
        <v>0.0056</v>
      </c>
      <c r="N122" s="169">
        <f t="shared" si="46"/>
        <v>0.01</v>
      </c>
      <c r="O122" s="169">
        <v>0</v>
      </c>
      <c r="P122" s="169">
        <f t="shared" si="47"/>
        <v>0</v>
      </c>
      <c r="Q122" s="169"/>
      <c r="R122" s="169"/>
      <c r="S122" s="170">
        <v>0</v>
      </c>
      <c r="T122" s="169">
        <f t="shared" si="48"/>
        <v>0</v>
      </c>
      <c r="U122" s="157"/>
      <c r="V122" s="157"/>
      <c r="W122" s="157"/>
      <c r="X122" s="157"/>
      <c r="Y122" s="157"/>
      <c r="Z122" s="157"/>
      <c r="AA122" s="157"/>
      <c r="AB122" s="157"/>
      <c r="AC122" s="157"/>
      <c r="AD122" s="157" t="s">
        <v>145</v>
      </c>
      <c r="AE122" s="157"/>
      <c r="AF122" s="157"/>
      <c r="AG122" s="157"/>
      <c r="AH122" s="157"/>
      <c r="AI122" s="157"/>
      <c r="AJ122" s="157"/>
      <c r="AK122" s="157"/>
      <c r="AL122" s="157"/>
      <c r="AM122" s="157"/>
      <c r="AN122" s="157"/>
      <c r="AO122" s="157"/>
      <c r="AP122" s="157"/>
      <c r="AQ122" s="157"/>
      <c r="AR122" s="157"/>
      <c r="AS122" s="157"/>
      <c r="AT122" s="157"/>
      <c r="AU122" s="157"/>
      <c r="AV122" s="157"/>
      <c r="AW122" s="157"/>
      <c r="AX122" s="157"/>
      <c r="AY122" s="157"/>
      <c r="AZ122" s="157"/>
      <c r="BA122" s="157"/>
      <c r="BB122" s="157"/>
      <c r="BC122" s="157"/>
      <c r="BD122" s="157"/>
      <c r="BE122" s="157"/>
      <c r="BF122" s="157"/>
      <c r="BG122" s="157"/>
    </row>
    <row r="123" spans="1:59" ht="12.75" outlineLevel="1">
      <c r="A123" s="158">
        <v>103</v>
      </c>
      <c r="B123" s="189" t="s">
        <v>236</v>
      </c>
      <c r="C123" s="163" t="s">
        <v>125</v>
      </c>
      <c r="D123" s="165">
        <v>2</v>
      </c>
      <c r="E123" s="168"/>
      <c r="F123" s="169">
        <f t="shared" si="42"/>
        <v>0</v>
      </c>
      <c r="G123" s="168"/>
      <c r="H123" s="169">
        <f t="shared" si="43"/>
        <v>0</v>
      </c>
      <c r="I123" s="168"/>
      <c r="J123" s="169">
        <f t="shared" si="44"/>
        <v>0</v>
      </c>
      <c r="K123" s="169">
        <v>21</v>
      </c>
      <c r="L123" s="169">
        <f t="shared" si="45"/>
        <v>0</v>
      </c>
      <c r="M123" s="169">
        <v>0</v>
      </c>
      <c r="N123" s="169">
        <f t="shared" si="46"/>
        <v>0</v>
      </c>
      <c r="O123" s="169">
        <v>0</v>
      </c>
      <c r="P123" s="169">
        <f t="shared" si="47"/>
        <v>0</v>
      </c>
      <c r="Q123" s="169"/>
      <c r="R123" s="169"/>
      <c r="S123" s="170">
        <v>0</v>
      </c>
      <c r="T123" s="169">
        <f t="shared" si="48"/>
        <v>0</v>
      </c>
      <c r="U123" s="157"/>
      <c r="V123" s="157"/>
      <c r="W123" s="157"/>
      <c r="X123" s="157"/>
      <c r="Y123" s="157"/>
      <c r="Z123" s="157"/>
      <c r="AA123" s="157"/>
      <c r="AB123" s="157"/>
      <c r="AC123" s="157"/>
      <c r="AD123" s="157" t="s">
        <v>145</v>
      </c>
      <c r="AE123" s="157"/>
      <c r="AF123" s="157"/>
      <c r="AG123" s="157"/>
      <c r="AH123" s="157"/>
      <c r="AI123" s="157"/>
      <c r="AJ123" s="157"/>
      <c r="AK123" s="157"/>
      <c r="AL123" s="157"/>
      <c r="AM123" s="157"/>
      <c r="AN123" s="157"/>
      <c r="AO123" s="157"/>
      <c r="AP123" s="157"/>
      <c r="AQ123" s="157"/>
      <c r="AR123" s="157"/>
      <c r="AS123" s="157"/>
      <c r="AT123" s="157"/>
      <c r="AU123" s="157"/>
      <c r="AV123" s="157"/>
      <c r="AW123" s="157"/>
      <c r="AX123" s="157"/>
      <c r="AY123" s="157"/>
      <c r="AZ123" s="157"/>
      <c r="BA123" s="157"/>
      <c r="BB123" s="157"/>
      <c r="BC123" s="157"/>
      <c r="BD123" s="157"/>
      <c r="BE123" s="157"/>
      <c r="BF123" s="157"/>
      <c r="BG123" s="157"/>
    </row>
    <row r="124" spans="1:59" ht="12.75" outlineLevel="1">
      <c r="A124" s="158">
        <v>104</v>
      </c>
      <c r="B124" s="189" t="s">
        <v>237</v>
      </c>
      <c r="C124" s="163" t="s">
        <v>200</v>
      </c>
      <c r="D124" s="165">
        <v>8</v>
      </c>
      <c r="E124" s="168"/>
      <c r="F124" s="169">
        <f t="shared" si="42"/>
        <v>0</v>
      </c>
      <c r="G124" s="168"/>
      <c r="H124" s="169">
        <f t="shared" si="43"/>
        <v>0</v>
      </c>
      <c r="I124" s="168"/>
      <c r="J124" s="169">
        <f t="shared" si="44"/>
        <v>0</v>
      </c>
      <c r="K124" s="169">
        <v>21</v>
      </c>
      <c r="L124" s="169">
        <f t="shared" si="45"/>
        <v>0</v>
      </c>
      <c r="M124" s="169">
        <v>0</v>
      </c>
      <c r="N124" s="169">
        <f t="shared" si="46"/>
        <v>0</v>
      </c>
      <c r="O124" s="169">
        <v>0.00156</v>
      </c>
      <c r="P124" s="169">
        <f t="shared" si="47"/>
        <v>0.01</v>
      </c>
      <c r="Q124" s="169"/>
      <c r="R124" s="169"/>
      <c r="S124" s="170">
        <v>0.217</v>
      </c>
      <c r="T124" s="169">
        <f t="shared" si="48"/>
        <v>1.74</v>
      </c>
      <c r="U124" s="157"/>
      <c r="V124" s="157"/>
      <c r="W124" s="157"/>
      <c r="X124" s="157"/>
      <c r="Y124" s="157"/>
      <c r="Z124" s="157"/>
      <c r="AA124" s="157"/>
      <c r="AB124" s="157"/>
      <c r="AC124" s="157"/>
      <c r="AD124" s="157" t="s">
        <v>126</v>
      </c>
      <c r="AE124" s="157"/>
      <c r="AF124" s="157"/>
      <c r="AG124" s="157"/>
      <c r="AH124" s="157"/>
      <c r="AI124" s="157"/>
      <c r="AJ124" s="157"/>
      <c r="AK124" s="157"/>
      <c r="AL124" s="157"/>
      <c r="AM124" s="157"/>
      <c r="AN124" s="157"/>
      <c r="AO124" s="157"/>
      <c r="AP124" s="157"/>
      <c r="AQ124" s="157"/>
      <c r="AR124" s="157"/>
      <c r="AS124" s="157"/>
      <c r="AT124" s="157"/>
      <c r="AU124" s="157"/>
      <c r="AV124" s="157"/>
      <c r="AW124" s="157"/>
      <c r="AX124" s="157"/>
      <c r="AY124" s="157"/>
      <c r="AZ124" s="157"/>
      <c r="BA124" s="157"/>
      <c r="BB124" s="157"/>
      <c r="BC124" s="157"/>
      <c r="BD124" s="157"/>
      <c r="BE124" s="157"/>
      <c r="BF124" s="157"/>
      <c r="BG124" s="157"/>
    </row>
    <row r="125" spans="1:59" ht="12.75" outlineLevel="1">
      <c r="A125" s="158">
        <v>105</v>
      </c>
      <c r="B125" s="189" t="s">
        <v>238</v>
      </c>
      <c r="C125" s="163" t="s">
        <v>125</v>
      </c>
      <c r="D125" s="165">
        <v>5</v>
      </c>
      <c r="E125" s="168"/>
      <c r="F125" s="169">
        <f t="shared" si="42"/>
        <v>0</v>
      </c>
      <c r="G125" s="168"/>
      <c r="H125" s="169">
        <f t="shared" si="43"/>
        <v>0</v>
      </c>
      <c r="I125" s="168"/>
      <c r="J125" s="169">
        <f t="shared" si="44"/>
        <v>0</v>
      </c>
      <c r="K125" s="169">
        <v>21</v>
      </c>
      <c r="L125" s="169">
        <f t="shared" si="45"/>
        <v>0</v>
      </c>
      <c r="M125" s="169">
        <v>0.00012</v>
      </c>
      <c r="N125" s="169">
        <f t="shared" si="46"/>
        <v>0</v>
      </c>
      <c r="O125" s="169">
        <v>0</v>
      </c>
      <c r="P125" s="169">
        <f t="shared" si="47"/>
        <v>0</v>
      </c>
      <c r="Q125" s="169"/>
      <c r="R125" s="169"/>
      <c r="S125" s="170">
        <v>0.476</v>
      </c>
      <c r="T125" s="169">
        <f t="shared" si="48"/>
        <v>2.38</v>
      </c>
      <c r="U125" s="157"/>
      <c r="V125" s="157"/>
      <c r="W125" s="157"/>
      <c r="X125" s="157"/>
      <c r="Y125" s="157"/>
      <c r="Z125" s="157"/>
      <c r="AA125" s="157"/>
      <c r="AB125" s="157"/>
      <c r="AC125" s="157"/>
      <c r="AD125" s="157" t="s">
        <v>126</v>
      </c>
      <c r="AE125" s="157"/>
      <c r="AF125" s="157"/>
      <c r="AG125" s="157"/>
      <c r="AH125" s="157"/>
      <c r="AI125" s="157"/>
      <c r="AJ125" s="157"/>
      <c r="AK125" s="157"/>
      <c r="AL125" s="157"/>
      <c r="AM125" s="157"/>
      <c r="AN125" s="157"/>
      <c r="AO125" s="157"/>
      <c r="AP125" s="157"/>
      <c r="AQ125" s="157"/>
      <c r="AR125" s="157"/>
      <c r="AS125" s="157"/>
      <c r="AT125" s="157"/>
      <c r="AU125" s="157"/>
      <c r="AV125" s="157"/>
      <c r="AW125" s="157"/>
      <c r="AX125" s="157"/>
      <c r="AY125" s="157"/>
      <c r="AZ125" s="157"/>
      <c r="BA125" s="157"/>
      <c r="BB125" s="157"/>
      <c r="BC125" s="157"/>
      <c r="BD125" s="157"/>
      <c r="BE125" s="157"/>
      <c r="BF125" s="157"/>
      <c r="BG125" s="157"/>
    </row>
    <row r="126" spans="1:59" ht="20.25" outlineLevel="1">
      <c r="A126" s="158">
        <v>106</v>
      </c>
      <c r="B126" s="189" t="s">
        <v>239</v>
      </c>
      <c r="C126" s="163" t="s">
        <v>200</v>
      </c>
      <c r="D126" s="165">
        <v>1</v>
      </c>
      <c r="E126" s="168"/>
      <c r="F126" s="169">
        <f t="shared" si="42"/>
        <v>0</v>
      </c>
      <c r="G126" s="168"/>
      <c r="H126" s="169">
        <f t="shared" si="43"/>
        <v>0</v>
      </c>
      <c r="I126" s="168"/>
      <c r="J126" s="169">
        <f t="shared" si="44"/>
        <v>0</v>
      </c>
      <c r="K126" s="169">
        <v>21</v>
      </c>
      <c r="L126" s="169">
        <f t="shared" si="45"/>
        <v>0</v>
      </c>
      <c r="M126" s="169">
        <v>0</v>
      </c>
      <c r="N126" s="169">
        <f t="shared" si="46"/>
        <v>0</v>
      </c>
      <c r="O126" s="169">
        <v>0</v>
      </c>
      <c r="P126" s="169">
        <f t="shared" si="47"/>
        <v>0</v>
      </c>
      <c r="Q126" s="169"/>
      <c r="R126" s="169"/>
      <c r="S126" s="170">
        <v>0</v>
      </c>
      <c r="T126" s="169">
        <f t="shared" si="48"/>
        <v>0</v>
      </c>
      <c r="U126" s="157"/>
      <c r="V126" s="157"/>
      <c r="W126" s="157"/>
      <c r="X126" s="157"/>
      <c r="Y126" s="157"/>
      <c r="Z126" s="157"/>
      <c r="AA126" s="157"/>
      <c r="AB126" s="157"/>
      <c r="AC126" s="157"/>
      <c r="AD126" s="157" t="s">
        <v>145</v>
      </c>
      <c r="AE126" s="157"/>
      <c r="AF126" s="157"/>
      <c r="AG126" s="157"/>
      <c r="AH126" s="157"/>
      <c r="AI126" s="157"/>
      <c r="AJ126" s="157"/>
      <c r="AK126" s="157"/>
      <c r="AL126" s="157"/>
      <c r="AM126" s="157"/>
      <c r="AN126" s="157"/>
      <c r="AO126" s="157"/>
      <c r="AP126" s="157"/>
      <c r="AQ126" s="157"/>
      <c r="AR126" s="157"/>
      <c r="AS126" s="157"/>
      <c r="AT126" s="157"/>
      <c r="AU126" s="157"/>
      <c r="AV126" s="157"/>
      <c r="AW126" s="157"/>
      <c r="AX126" s="157"/>
      <c r="AY126" s="157"/>
      <c r="AZ126" s="157"/>
      <c r="BA126" s="157"/>
      <c r="BB126" s="157"/>
      <c r="BC126" s="157"/>
      <c r="BD126" s="157"/>
      <c r="BE126" s="157"/>
      <c r="BF126" s="157"/>
      <c r="BG126" s="157"/>
    </row>
    <row r="127" spans="1:59" ht="12.75" outlineLevel="1">
      <c r="A127" s="158">
        <v>107</v>
      </c>
      <c r="B127" s="189" t="s">
        <v>240</v>
      </c>
      <c r="C127" s="163" t="s">
        <v>125</v>
      </c>
      <c r="D127" s="165">
        <v>4</v>
      </c>
      <c r="E127" s="168"/>
      <c r="F127" s="169">
        <f t="shared" si="42"/>
        <v>0</v>
      </c>
      <c r="G127" s="168"/>
      <c r="H127" s="169">
        <f t="shared" si="43"/>
        <v>0</v>
      </c>
      <c r="I127" s="168"/>
      <c r="J127" s="169">
        <f t="shared" si="44"/>
        <v>0</v>
      </c>
      <c r="K127" s="169">
        <v>21</v>
      </c>
      <c r="L127" s="169">
        <f t="shared" si="45"/>
        <v>0</v>
      </c>
      <c r="M127" s="169">
        <v>0.00018</v>
      </c>
      <c r="N127" s="169">
        <f t="shared" si="46"/>
        <v>0</v>
      </c>
      <c r="O127" s="169">
        <v>0</v>
      </c>
      <c r="P127" s="169">
        <f t="shared" si="47"/>
        <v>0</v>
      </c>
      <c r="Q127" s="169"/>
      <c r="R127" s="169"/>
      <c r="S127" s="170">
        <v>0.522</v>
      </c>
      <c r="T127" s="169">
        <f t="shared" si="48"/>
        <v>2.09</v>
      </c>
      <c r="U127" s="157"/>
      <c r="V127" s="157"/>
      <c r="W127" s="157"/>
      <c r="X127" s="157"/>
      <c r="Y127" s="157"/>
      <c r="Z127" s="157"/>
      <c r="AA127" s="157"/>
      <c r="AB127" s="157"/>
      <c r="AC127" s="157"/>
      <c r="AD127" s="157" t="s">
        <v>126</v>
      </c>
      <c r="AE127" s="157"/>
      <c r="AF127" s="157"/>
      <c r="AG127" s="157"/>
      <c r="AH127" s="157"/>
      <c r="AI127" s="157"/>
      <c r="AJ127" s="157"/>
      <c r="AK127" s="157"/>
      <c r="AL127" s="157"/>
      <c r="AM127" s="157"/>
      <c r="AN127" s="157"/>
      <c r="AO127" s="157"/>
      <c r="AP127" s="157"/>
      <c r="AQ127" s="157"/>
      <c r="AR127" s="157"/>
      <c r="AS127" s="157"/>
      <c r="AT127" s="157"/>
      <c r="AU127" s="157"/>
      <c r="AV127" s="157"/>
      <c r="AW127" s="157"/>
      <c r="AX127" s="157"/>
      <c r="AY127" s="157"/>
      <c r="AZ127" s="157"/>
      <c r="BA127" s="157"/>
      <c r="BB127" s="157"/>
      <c r="BC127" s="157"/>
      <c r="BD127" s="157"/>
      <c r="BE127" s="157"/>
      <c r="BF127" s="157"/>
      <c r="BG127" s="157"/>
    </row>
    <row r="128" spans="1:59" ht="12.75" outlineLevel="1">
      <c r="A128" s="158">
        <v>108</v>
      </c>
      <c r="B128" s="189" t="s">
        <v>241</v>
      </c>
      <c r="C128" s="163" t="s">
        <v>125</v>
      </c>
      <c r="D128" s="165">
        <v>1</v>
      </c>
      <c r="E128" s="168"/>
      <c r="F128" s="169">
        <f t="shared" si="42"/>
        <v>0</v>
      </c>
      <c r="G128" s="168"/>
      <c r="H128" s="169">
        <f t="shared" si="43"/>
        <v>0</v>
      </c>
      <c r="I128" s="168"/>
      <c r="J128" s="169">
        <f t="shared" si="44"/>
        <v>0</v>
      </c>
      <c r="K128" s="169">
        <v>21</v>
      </c>
      <c r="L128" s="169">
        <f t="shared" si="45"/>
        <v>0</v>
      </c>
      <c r="M128" s="169">
        <v>0</v>
      </c>
      <c r="N128" s="169">
        <f t="shared" si="46"/>
        <v>0</v>
      </c>
      <c r="O128" s="169">
        <v>0</v>
      </c>
      <c r="P128" s="169">
        <f t="shared" si="47"/>
        <v>0</v>
      </c>
      <c r="Q128" s="169"/>
      <c r="R128" s="169"/>
      <c r="S128" s="170">
        <v>0</v>
      </c>
      <c r="T128" s="169">
        <f t="shared" si="48"/>
        <v>0</v>
      </c>
      <c r="U128" s="157"/>
      <c r="V128" s="157"/>
      <c r="W128" s="157"/>
      <c r="X128" s="157"/>
      <c r="Y128" s="157"/>
      <c r="Z128" s="157"/>
      <c r="AA128" s="157"/>
      <c r="AB128" s="157"/>
      <c r="AC128" s="157"/>
      <c r="AD128" s="157" t="s">
        <v>145</v>
      </c>
      <c r="AE128" s="157"/>
      <c r="AF128" s="157"/>
      <c r="AG128" s="157"/>
      <c r="AH128" s="157"/>
      <c r="AI128" s="157"/>
      <c r="AJ128" s="157"/>
      <c r="AK128" s="157"/>
      <c r="AL128" s="157"/>
      <c r="AM128" s="157"/>
      <c r="AN128" s="157"/>
      <c r="AO128" s="157"/>
      <c r="AP128" s="157"/>
      <c r="AQ128" s="157"/>
      <c r="AR128" s="157"/>
      <c r="AS128" s="157"/>
      <c r="AT128" s="157"/>
      <c r="AU128" s="157"/>
      <c r="AV128" s="157"/>
      <c r="AW128" s="157"/>
      <c r="AX128" s="157"/>
      <c r="AY128" s="157"/>
      <c r="AZ128" s="157"/>
      <c r="BA128" s="157"/>
      <c r="BB128" s="157"/>
      <c r="BC128" s="157"/>
      <c r="BD128" s="157"/>
      <c r="BE128" s="157"/>
      <c r="BF128" s="157"/>
      <c r="BG128" s="157"/>
    </row>
    <row r="129" spans="1:59" ht="12.75" outlineLevel="1">
      <c r="A129" s="158">
        <v>109</v>
      </c>
      <c r="B129" s="189" t="s">
        <v>242</v>
      </c>
      <c r="C129" s="163" t="s">
        <v>125</v>
      </c>
      <c r="D129" s="165">
        <v>4</v>
      </c>
      <c r="E129" s="168"/>
      <c r="F129" s="169">
        <f t="shared" si="42"/>
        <v>0</v>
      </c>
      <c r="G129" s="168"/>
      <c r="H129" s="169">
        <f t="shared" si="43"/>
        <v>0</v>
      </c>
      <c r="I129" s="168"/>
      <c r="J129" s="169">
        <f t="shared" si="44"/>
        <v>0</v>
      </c>
      <c r="K129" s="169">
        <v>21</v>
      </c>
      <c r="L129" s="169">
        <f t="shared" si="45"/>
        <v>0</v>
      </c>
      <c r="M129" s="169">
        <v>0</v>
      </c>
      <c r="N129" s="169">
        <f t="shared" si="46"/>
        <v>0</v>
      </c>
      <c r="O129" s="169">
        <v>0</v>
      </c>
      <c r="P129" s="169">
        <f t="shared" si="47"/>
        <v>0</v>
      </c>
      <c r="Q129" s="169"/>
      <c r="R129" s="169"/>
      <c r="S129" s="170">
        <v>0</v>
      </c>
      <c r="T129" s="169">
        <f t="shared" si="48"/>
        <v>0</v>
      </c>
      <c r="U129" s="157"/>
      <c r="V129" s="157"/>
      <c r="W129" s="157"/>
      <c r="X129" s="157"/>
      <c r="Y129" s="157"/>
      <c r="Z129" s="157"/>
      <c r="AA129" s="157"/>
      <c r="AB129" s="157"/>
      <c r="AC129" s="157"/>
      <c r="AD129" s="157" t="s">
        <v>145</v>
      </c>
      <c r="AE129" s="157"/>
      <c r="AF129" s="157"/>
      <c r="AG129" s="157"/>
      <c r="AH129" s="157"/>
      <c r="AI129" s="157"/>
      <c r="AJ129" s="157"/>
      <c r="AK129" s="157"/>
      <c r="AL129" s="157"/>
      <c r="AM129" s="157"/>
      <c r="AN129" s="157"/>
      <c r="AO129" s="157"/>
      <c r="AP129" s="157"/>
      <c r="AQ129" s="157"/>
      <c r="AR129" s="157"/>
      <c r="AS129" s="157"/>
      <c r="AT129" s="157"/>
      <c r="AU129" s="157"/>
      <c r="AV129" s="157"/>
      <c r="AW129" s="157"/>
      <c r="AX129" s="157"/>
      <c r="AY129" s="157"/>
      <c r="AZ129" s="157"/>
      <c r="BA129" s="157"/>
      <c r="BB129" s="157"/>
      <c r="BC129" s="157"/>
      <c r="BD129" s="157"/>
      <c r="BE129" s="157"/>
      <c r="BF129" s="157"/>
      <c r="BG129" s="157"/>
    </row>
    <row r="130" spans="1:59" ht="12.75" outlineLevel="1">
      <c r="A130" s="158">
        <v>110</v>
      </c>
      <c r="B130" s="189" t="s">
        <v>243</v>
      </c>
      <c r="C130" s="163" t="s">
        <v>125</v>
      </c>
      <c r="D130" s="165">
        <v>2</v>
      </c>
      <c r="E130" s="168"/>
      <c r="F130" s="169">
        <f t="shared" si="42"/>
        <v>0</v>
      </c>
      <c r="G130" s="168"/>
      <c r="H130" s="169">
        <f t="shared" si="43"/>
        <v>0</v>
      </c>
      <c r="I130" s="168"/>
      <c r="J130" s="169">
        <f t="shared" si="44"/>
        <v>0</v>
      </c>
      <c r="K130" s="169">
        <v>21</v>
      </c>
      <c r="L130" s="169">
        <f t="shared" si="45"/>
        <v>0</v>
      </c>
      <c r="M130" s="169">
        <v>0.0125</v>
      </c>
      <c r="N130" s="169">
        <f t="shared" si="46"/>
        <v>0.03</v>
      </c>
      <c r="O130" s="169">
        <v>0</v>
      </c>
      <c r="P130" s="169">
        <f t="shared" si="47"/>
        <v>0</v>
      </c>
      <c r="Q130" s="169"/>
      <c r="R130" s="169"/>
      <c r="S130" s="170">
        <v>0</v>
      </c>
      <c r="T130" s="169">
        <f t="shared" si="48"/>
        <v>0</v>
      </c>
      <c r="U130" s="157"/>
      <c r="V130" s="157"/>
      <c r="W130" s="157"/>
      <c r="X130" s="157"/>
      <c r="Y130" s="157"/>
      <c r="Z130" s="157"/>
      <c r="AA130" s="157"/>
      <c r="AB130" s="157"/>
      <c r="AC130" s="157"/>
      <c r="AD130" s="157" t="s">
        <v>145</v>
      </c>
      <c r="AE130" s="157"/>
      <c r="AF130" s="157"/>
      <c r="AG130" s="157"/>
      <c r="AH130" s="157"/>
      <c r="AI130" s="157"/>
      <c r="AJ130" s="157"/>
      <c r="AK130" s="157"/>
      <c r="AL130" s="157"/>
      <c r="AM130" s="157"/>
      <c r="AN130" s="157"/>
      <c r="AO130" s="157"/>
      <c r="AP130" s="157"/>
      <c r="AQ130" s="157"/>
      <c r="AR130" s="157"/>
      <c r="AS130" s="157"/>
      <c r="AT130" s="157"/>
      <c r="AU130" s="157"/>
      <c r="AV130" s="157"/>
      <c r="AW130" s="157"/>
      <c r="AX130" s="157"/>
      <c r="AY130" s="157"/>
      <c r="AZ130" s="157"/>
      <c r="BA130" s="157"/>
      <c r="BB130" s="157"/>
      <c r="BC130" s="157"/>
      <c r="BD130" s="157"/>
      <c r="BE130" s="157"/>
      <c r="BF130" s="157"/>
      <c r="BG130" s="157"/>
    </row>
    <row r="131" spans="1:59" ht="12.75" outlineLevel="1">
      <c r="A131" s="158">
        <v>111</v>
      </c>
      <c r="B131" s="189" t="s">
        <v>244</v>
      </c>
      <c r="C131" s="163" t="s">
        <v>125</v>
      </c>
      <c r="D131" s="165">
        <v>4</v>
      </c>
      <c r="E131" s="168"/>
      <c r="F131" s="169">
        <f t="shared" si="42"/>
        <v>0</v>
      </c>
      <c r="G131" s="168"/>
      <c r="H131" s="169">
        <f t="shared" si="43"/>
        <v>0</v>
      </c>
      <c r="I131" s="168"/>
      <c r="J131" s="169">
        <f t="shared" si="44"/>
        <v>0</v>
      </c>
      <c r="K131" s="169">
        <v>21</v>
      </c>
      <c r="L131" s="169">
        <f t="shared" si="45"/>
        <v>0</v>
      </c>
      <c r="M131" s="169">
        <v>0</v>
      </c>
      <c r="N131" s="169">
        <f t="shared" si="46"/>
        <v>0</v>
      </c>
      <c r="O131" s="169">
        <v>0</v>
      </c>
      <c r="P131" s="169">
        <f t="shared" si="47"/>
        <v>0</v>
      </c>
      <c r="Q131" s="169"/>
      <c r="R131" s="169"/>
      <c r="S131" s="170">
        <v>0</v>
      </c>
      <c r="T131" s="169">
        <f t="shared" si="48"/>
        <v>0</v>
      </c>
      <c r="U131" s="157"/>
      <c r="V131" s="157"/>
      <c r="W131" s="157"/>
      <c r="X131" s="157"/>
      <c r="Y131" s="157"/>
      <c r="Z131" s="157"/>
      <c r="AA131" s="157"/>
      <c r="AB131" s="157"/>
      <c r="AC131" s="157"/>
      <c r="AD131" s="157" t="s">
        <v>145</v>
      </c>
      <c r="AE131" s="157"/>
      <c r="AF131" s="157"/>
      <c r="AG131" s="157"/>
      <c r="AH131" s="157"/>
      <c r="AI131" s="157"/>
      <c r="AJ131" s="157"/>
      <c r="AK131" s="157"/>
      <c r="AL131" s="157"/>
      <c r="AM131" s="157"/>
      <c r="AN131" s="157"/>
      <c r="AO131" s="157"/>
      <c r="AP131" s="157"/>
      <c r="AQ131" s="157"/>
      <c r="AR131" s="157"/>
      <c r="AS131" s="157"/>
      <c r="AT131" s="157"/>
      <c r="AU131" s="157"/>
      <c r="AV131" s="157"/>
      <c r="AW131" s="157"/>
      <c r="AX131" s="157"/>
      <c r="AY131" s="157"/>
      <c r="AZ131" s="157"/>
      <c r="BA131" s="157"/>
      <c r="BB131" s="157"/>
      <c r="BC131" s="157"/>
      <c r="BD131" s="157"/>
      <c r="BE131" s="157"/>
      <c r="BF131" s="157"/>
      <c r="BG131" s="157"/>
    </row>
    <row r="132" spans="1:30" ht="12.75">
      <c r="A132" s="159" t="s">
        <v>122</v>
      </c>
      <c r="B132" s="190" t="s">
        <v>82</v>
      </c>
      <c r="C132" s="164"/>
      <c r="D132" s="166"/>
      <c r="E132" s="171"/>
      <c r="F132" s="171">
        <f>SUMIF(AD133:AD135,"&lt;&gt;NOR",F133:F135)</f>
        <v>0</v>
      </c>
      <c r="G132" s="171"/>
      <c r="H132" s="171">
        <f>SUM(H133:H135)</f>
        <v>0</v>
      </c>
      <c r="I132" s="171"/>
      <c r="J132" s="171">
        <f>SUM(J133:J135)</f>
        <v>0</v>
      </c>
      <c r="K132" s="171"/>
      <c r="L132" s="171">
        <f>SUM(L133:L135)</f>
        <v>0</v>
      </c>
      <c r="M132" s="171"/>
      <c r="N132" s="171">
        <f>SUM(N133:N135)</f>
        <v>0</v>
      </c>
      <c r="O132" s="171"/>
      <c r="P132" s="171">
        <f>SUM(P133:P135)</f>
        <v>0</v>
      </c>
      <c r="Q132" s="171"/>
      <c r="R132" s="171"/>
      <c r="S132" s="172"/>
      <c r="T132" s="171">
        <f>SUM(T133:T135)</f>
        <v>0.23</v>
      </c>
      <c r="AD132" t="s">
        <v>123</v>
      </c>
    </row>
    <row r="133" spans="1:59" ht="12.75" outlineLevel="1">
      <c r="A133" s="158">
        <v>112</v>
      </c>
      <c r="B133" s="189" t="s">
        <v>245</v>
      </c>
      <c r="C133" s="163" t="s">
        <v>125</v>
      </c>
      <c r="D133" s="165">
        <v>1</v>
      </c>
      <c r="E133" s="168"/>
      <c r="F133" s="169">
        <f>ROUND(D133*E133,2)</f>
        <v>0</v>
      </c>
      <c r="G133" s="168"/>
      <c r="H133" s="169">
        <f>ROUND(D133*G133,2)</f>
        <v>0</v>
      </c>
      <c r="I133" s="168"/>
      <c r="J133" s="169">
        <f>ROUND(D133*I133,2)</f>
        <v>0</v>
      </c>
      <c r="K133" s="169">
        <v>21</v>
      </c>
      <c r="L133" s="169">
        <f>F133*(1+K133/100)</f>
        <v>0</v>
      </c>
      <c r="M133" s="169">
        <v>0</v>
      </c>
      <c r="N133" s="169">
        <f>ROUND(D133*M133,2)</f>
        <v>0</v>
      </c>
      <c r="O133" s="169">
        <v>0</v>
      </c>
      <c r="P133" s="169">
        <f>ROUND(D133*O133,2)</f>
        <v>0</v>
      </c>
      <c r="Q133" s="169"/>
      <c r="R133" s="169"/>
      <c r="S133" s="170">
        <v>0.227</v>
      </c>
      <c r="T133" s="169">
        <f>ROUND(D133*S133,2)</f>
        <v>0.23</v>
      </c>
      <c r="U133" s="157"/>
      <c r="V133" s="157"/>
      <c r="W133" s="157"/>
      <c r="X133" s="157"/>
      <c r="Y133" s="157"/>
      <c r="Z133" s="157"/>
      <c r="AA133" s="157"/>
      <c r="AB133" s="157"/>
      <c r="AC133" s="157"/>
      <c r="AD133" s="157" t="s">
        <v>126</v>
      </c>
      <c r="AE133" s="157"/>
      <c r="AF133" s="157"/>
      <c r="AG133" s="157"/>
      <c r="AH133" s="157"/>
      <c r="AI133" s="157"/>
      <c r="AJ133" s="157"/>
      <c r="AK133" s="157"/>
      <c r="AL133" s="157"/>
      <c r="AM133" s="157"/>
      <c r="AN133" s="157"/>
      <c r="AO133" s="157"/>
      <c r="AP133" s="157"/>
      <c r="AQ133" s="157"/>
      <c r="AR133" s="157"/>
      <c r="AS133" s="157"/>
      <c r="AT133" s="157"/>
      <c r="AU133" s="157"/>
      <c r="AV133" s="157"/>
      <c r="AW133" s="157"/>
      <c r="AX133" s="157"/>
      <c r="AY133" s="157"/>
      <c r="AZ133" s="157"/>
      <c r="BA133" s="157"/>
      <c r="BB133" s="157"/>
      <c r="BC133" s="157"/>
      <c r="BD133" s="157"/>
      <c r="BE133" s="157"/>
      <c r="BF133" s="157"/>
      <c r="BG133" s="157"/>
    </row>
    <row r="134" spans="1:59" ht="20.25" outlineLevel="1">
      <c r="A134" s="158">
        <v>113</v>
      </c>
      <c r="B134" s="189" t="s">
        <v>246</v>
      </c>
      <c r="C134" s="163" t="s">
        <v>125</v>
      </c>
      <c r="D134" s="165">
        <v>1</v>
      </c>
      <c r="E134" s="168"/>
      <c r="F134" s="169">
        <f>ROUND(D134*E134,2)</f>
        <v>0</v>
      </c>
      <c r="G134" s="168"/>
      <c r="H134" s="169">
        <f>ROUND(D134*G134,2)</f>
        <v>0</v>
      </c>
      <c r="I134" s="168"/>
      <c r="J134" s="169">
        <f>ROUND(D134*I134,2)</f>
        <v>0</v>
      </c>
      <c r="K134" s="169">
        <v>21</v>
      </c>
      <c r="L134" s="169">
        <f>F134*(1+K134/100)</f>
        <v>0</v>
      </c>
      <c r="M134" s="169">
        <v>0</v>
      </c>
      <c r="N134" s="169">
        <f>ROUND(D134*M134,2)</f>
        <v>0</v>
      </c>
      <c r="O134" s="169">
        <v>0</v>
      </c>
      <c r="P134" s="169">
        <f>ROUND(D134*O134,2)</f>
        <v>0</v>
      </c>
      <c r="Q134" s="169"/>
      <c r="R134" s="169"/>
      <c r="S134" s="170">
        <v>0</v>
      </c>
      <c r="T134" s="169">
        <f>ROUND(D134*S134,2)</f>
        <v>0</v>
      </c>
      <c r="U134" s="157"/>
      <c r="V134" s="157"/>
      <c r="W134" s="157"/>
      <c r="X134" s="157"/>
      <c r="Y134" s="157"/>
      <c r="Z134" s="157"/>
      <c r="AA134" s="157"/>
      <c r="AB134" s="157"/>
      <c r="AC134" s="157"/>
      <c r="AD134" s="157" t="s">
        <v>145</v>
      </c>
      <c r="AE134" s="157"/>
      <c r="AF134" s="157"/>
      <c r="AG134" s="157"/>
      <c r="AH134" s="157"/>
      <c r="AI134" s="157"/>
      <c r="AJ134" s="157"/>
      <c r="AK134" s="157"/>
      <c r="AL134" s="157"/>
      <c r="AM134" s="157"/>
      <c r="AN134" s="157"/>
      <c r="AO134" s="157"/>
      <c r="AP134" s="157"/>
      <c r="AQ134" s="157"/>
      <c r="AR134" s="157"/>
      <c r="AS134" s="157"/>
      <c r="AT134" s="157"/>
      <c r="AU134" s="157"/>
      <c r="AV134" s="157"/>
      <c r="AW134" s="157"/>
      <c r="AX134" s="157"/>
      <c r="AY134" s="157"/>
      <c r="AZ134" s="157"/>
      <c r="BA134" s="157"/>
      <c r="BB134" s="157"/>
      <c r="BC134" s="157"/>
      <c r="BD134" s="157"/>
      <c r="BE134" s="157"/>
      <c r="BF134" s="157"/>
      <c r="BG134" s="157"/>
    </row>
    <row r="135" spans="1:59" ht="12.75" outlineLevel="1">
      <c r="A135" s="158">
        <v>114</v>
      </c>
      <c r="B135" s="189" t="s">
        <v>247</v>
      </c>
      <c r="C135" s="163" t="s">
        <v>200</v>
      </c>
      <c r="D135" s="165">
        <v>6</v>
      </c>
      <c r="E135" s="168"/>
      <c r="F135" s="169">
        <f>ROUND(D135*E135,2)</f>
        <v>0</v>
      </c>
      <c r="G135" s="168"/>
      <c r="H135" s="169">
        <f>ROUND(D135*G135,2)</f>
        <v>0</v>
      </c>
      <c r="I135" s="168"/>
      <c r="J135" s="169">
        <f>ROUND(D135*I135,2)</f>
        <v>0</v>
      </c>
      <c r="K135" s="169">
        <v>21</v>
      </c>
      <c r="L135" s="169">
        <f>F135*(1+K135/100)</f>
        <v>0</v>
      </c>
      <c r="M135" s="169">
        <v>0</v>
      </c>
      <c r="N135" s="169">
        <f>ROUND(D135*M135,2)</f>
        <v>0</v>
      </c>
      <c r="O135" s="169">
        <v>0</v>
      </c>
      <c r="P135" s="169">
        <f>ROUND(D135*O135,2)</f>
        <v>0</v>
      </c>
      <c r="Q135" s="169"/>
      <c r="R135" s="169"/>
      <c r="S135" s="170">
        <v>0</v>
      </c>
      <c r="T135" s="169">
        <f>ROUND(D135*S135,2)</f>
        <v>0</v>
      </c>
      <c r="U135" s="157"/>
      <c r="V135" s="157"/>
      <c r="W135" s="157"/>
      <c r="X135" s="157"/>
      <c r="Y135" s="157"/>
      <c r="Z135" s="157"/>
      <c r="AA135" s="157"/>
      <c r="AB135" s="157"/>
      <c r="AC135" s="157"/>
      <c r="AD135" s="157" t="s">
        <v>145</v>
      </c>
      <c r="AE135" s="157"/>
      <c r="AF135" s="157"/>
      <c r="AG135" s="157"/>
      <c r="AH135" s="157"/>
      <c r="AI135" s="157"/>
      <c r="AJ135" s="157"/>
      <c r="AK135" s="157"/>
      <c r="AL135" s="157"/>
      <c r="AM135" s="157"/>
      <c r="AN135" s="157"/>
      <c r="AO135" s="157"/>
      <c r="AP135" s="157"/>
      <c r="AQ135" s="157"/>
      <c r="AR135" s="157"/>
      <c r="AS135" s="157"/>
      <c r="AT135" s="157"/>
      <c r="AU135" s="157"/>
      <c r="AV135" s="157"/>
      <c r="AW135" s="157"/>
      <c r="AX135" s="157"/>
      <c r="AY135" s="157"/>
      <c r="AZ135" s="157"/>
      <c r="BA135" s="157"/>
      <c r="BB135" s="157"/>
      <c r="BC135" s="157"/>
      <c r="BD135" s="157"/>
      <c r="BE135" s="157"/>
      <c r="BF135" s="157"/>
      <c r="BG135" s="157"/>
    </row>
    <row r="136" spans="1:30" ht="12.75">
      <c r="A136" s="159" t="s">
        <v>122</v>
      </c>
      <c r="B136" s="190" t="s">
        <v>84</v>
      </c>
      <c r="C136" s="164"/>
      <c r="D136" s="166"/>
      <c r="E136" s="171"/>
      <c r="F136" s="171">
        <f>SUMIF(AD137:AD142,"&lt;&gt;NOR",F137:F142)</f>
        <v>0</v>
      </c>
      <c r="G136" s="171"/>
      <c r="H136" s="171">
        <f>SUM(H137:H142)</f>
        <v>0</v>
      </c>
      <c r="I136" s="171"/>
      <c r="J136" s="171">
        <f>SUM(J137:J142)</f>
        <v>0</v>
      </c>
      <c r="K136" s="171"/>
      <c r="L136" s="171">
        <f>SUM(L137:L142)</f>
        <v>0</v>
      </c>
      <c r="M136" s="171"/>
      <c r="N136" s="171">
        <f>SUM(N137:N142)</f>
        <v>0.06</v>
      </c>
      <c r="O136" s="171"/>
      <c r="P136" s="171">
        <f>SUM(P137:P142)</f>
        <v>0</v>
      </c>
      <c r="Q136" s="171"/>
      <c r="R136" s="171"/>
      <c r="S136" s="172"/>
      <c r="T136" s="171">
        <f>SUM(T137:T142)</f>
        <v>10.21</v>
      </c>
      <c r="AD136" t="s">
        <v>123</v>
      </c>
    </row>
    <row r="137" spans="1:59" ht="12.75" outlineLevel="1">
      <c r="A137" s="158">
        <v>115</v>
      </c>
      <c r="B137" s="189" t="s">
        <v>248</v>
      </c>
      <c r="C137" s="163" t="s">
        <v>125</v>
      </c>
      <c r="D137" s="165">
        <v>3</v>
      </c>
      <c r="E137" s="168"/>
      <c r="F137" s="169">
        <f aca="true" t="shared" si="49" ref="F137:F142">ROUND(D137*E137,2)</f>
        <v>0</v>
      </c>
      <c r="G137" s="168"/>
      <c r="H137" s="169">
        <f aca="true" t="shared" si="50" ref="H137:H142">ROUND(D137*G137,2)</f>
        <v>0</v>
      </c>
      <c r="I137" s="168"/>
      <c r="J137" s="169">
        <f aca="true" t="shared" si="51" ref="J137:J142">ROUND(D137*I137,2)</f>
        <v>0</v>
      </c>
      <c r="K137" s="169">
        <v>21</v>
      </c>
      <c r="L137" s="169">
        <f aca="true" t="shared" si="52" ref="L137:L142">F137*(1+K137/100)</f>
        <v>0</v>
      </c>
      <c r="M137" s="169">
        <v>0</v>
      </c>
      <c r="N137" s="169">
        <f aca="true" t="shared" si="53" ref="N137:N142">ROUND(D137*M137,2)</f>
        <v>0</v>
      </c>
      <c r="O137" s="169">
        <v>0</v>
      </c>
      <c r="P137" s="169">
        <f aca="true" t="shared" si="54" ref="P137:P142">ROUND(D137*O137,2)</f>
        <v>0</v>
      </c>
      <c r="Q137" s="169"/>
      <c r="R137" s="169"/>
      <c r="S137" s="170">
        <v>2.574</v>
      </c>
      <c r="T137" s="169">
        <f aca="true" t="shared" si="55" ref="T137:T142">ROUND(D137*S137,2)</f>
        <v>7.72</v>
      </c>
      <c r="U137" s="157"/>
      <c r="V137" s="157"/>
      <c r="W137" s="157"/>
      <c r="X137" s="157"/>
      <c r="Y137" s="157"/>
      <c r="Z137" s="157"/>
      <c r="AA137" s="157"/>
      <c r="AB137" s="157"/>
      <c r="AC137" s="157"/>
      <c r="AD137" s="157" t="s">
        <v>126</v>
      </c>
      <c r="AE137" s="157"/>
      <c r="AF137" s="157"/>
      <c r="AG137" s="157"/>
      <c r="AH137" s="157"/>
      <c r="AI137" s="157"/>
      <c r="AJ137" s="157"/>
      <c r="AK137" s="157"/>
      <c r="AL137" s="157"/>
      <c r="AM137" s="157"/>
      <c r="AN137" s="157"/>
      <c r="AO137" s="157"/>
      <c r="AP137" s="157"/>
      <c r="AQ137" s="157"/>
      <c r="AR137" s="157"/>
      <c r="AS137" s="157"/>
      <c r="AT137" s="157"/>
      <c r="AU137" s="157"/>
      <c r="AV137" s="157"/>
      <c r="AW137" s="157"/>
      <c r="AX137" s="157"/>
      <c r="AY137" s="157"/>
      <c r="AZ137" s="157"/>
      <c r="BA137" s="157"/>
      <c r="BB137" s="157"/>
      <c r="BC137" s="157"/>
      <c r="BD137" s="157"/>
      <c r="BE137" s="157"/>
      <c r="BF137" s="157"/>
      <c r="BG137" s="157"/>
    </row>
    <row r="138" spans="1:59" ht="12.75" outlineLevel="1">
      <c r="A138" s="158">
        <v>116</v>
      </c>
      <c r="B138" s="189" t="s">
        <v>249</v>
      </c>
      <c r="C138" s="163" t="s">
        <v>125</v>
      </c>
      <c r="D138" s="165">
        <v>3</v>
      </c>
      <c r="E138" s="168"/>
      <c r="F138" s="169">
        <f t="shared" si="49"/>
        <v>0</v>
      </c>
      <c r="G138" s="168"/>
      <c r="H138" s="169">
        <f t="shared" si="50"/>
        <v>0</v>
      </c>
      <c r="I138" s="168"/>
      <c r="J138" s="169">
        <f t="shared" si="51"/>
        <v>0</v>
      </c>
      <c r="K138" s="169">
        <v>21</v>
      </c>
      <c r="L138" s="169">
        <f t="shared" si="52"/>
        <v>0</v>
      </c>
      <c r="M138" s="169">
        <v>0</v>
      </c>
      <c r="N138" s="169">
        <f t="shared" si="53"/>
        <v>0</v>
      </c>
      <c r="O138" s="169">
        <v>0</v>
      </c>
      <c r="P138" s="169">
        <f t="shared" si="54"/>
        <v>0</v>
      </c>
      <c r="Q138" s="169"/>
      <c r="R138" s="169"/>
      <c r="S138" s="170">
        <v>0.775</v>
      </c>
      <c r="T138" s="169">
        <f t="shared" si="55"/>
        <v>2.33</v>
      </c>
      <c r="U138" s="157"/>
      <c r="V138" s="157"/>
      <c r="W138" s="157"/>
      <c r="X138" s="157"/>
      <c r="Y138" s="157"/>
      <c r="Z138" s="157"/>
      <c r="AA138" s="157"/>
      <c r="AB138" s="157"/>
      <c r="AC138" s="157"/>
      <c r="AD138" s="157" t="s">
        <v>126</v>
      </c>
      <c r="AE138" s="157"/>
      <c r="AF138" s="157"/>
      <c r="AG138" s="157"/>
      <c r="AH138" s="157"/>
      <c r="AI138" s="157"/>
      <c r="AJ138" s="157"/>
      <c r="AK138" s="157"/>
      <c r="AL138" s="157"/>
      <c r="AM138" s="157"/>
      <c r="AN138" s="157"/>
      <c r="AO138" s="157"/>
      <c r="AP138" s="157"/>
      <c r="AQ138" s="157"/>
      <c r="AR138" s="157"/>
      <c r="AS138" s="157"/>
      <c r="AT138" s="157"/>
      <c r="AU138" s="157"/>
      <c r="AV138" s="157"/>
      <c r="AW138" s="157"/>
      <c r="AX138" s="157"/>
      <c r="AY138" s="157"/>
      <c r="AZ138" s="157"/>
      <c r="BA138" s="157"/>
      <c r="BB138" s="157"/>
      <c r="BC138" s="157"/>
      <c r="BD138" s="157"/>
      <c r="BE138" s="157"/>
      <c r="BF138" s="157"/>
      <c r="BG138" s="157"/>
    </row>
    <row r="139" spans="1:59" ht="12.75" outlineLevel="1">
      <c r="A139" s="158">
        <v>117</v>
      </c>
      <c r="B139" s="189" t="s">
        <v>250</v>
      </c>
      <c r="C139" s="163" t="s">
        <v>125</v>
      </c>
      <c r="D139" s="165">
        <v>3</v>
      </c>
      <c r="E139" s="168"/>
      <c r="F139" s="169">
        <f t="shared" si="49"/>
        <v>0</v>
      </c>
      <c r="G139" s="168"/>
      <c r="H139" s="169">
        <f t="shared" si="50"/>
        <v>0</v>
      </c>
      <c r="I139" s="168"/>
      <c r="J139" s="169">
        <f t="shared" si="51"/>
        <v>0</v>
      </c>
      <c r="K139" s="169">
        <v>21</v>
      </c>
      <c r="L139" s="169">
        <f t="shared" si="52"/>
        <v>0</v>
      </c>
      <c r="M139" s="169">
        <v>0.0008</v>
      </c>
      <c r="N139" s="169">
        <f t="shared" si="53"/>
        <v>0</v>
      </c>
      <c r="O139" s="169">
        <v>0</v>
      </c>
      <c r="P139" s="169">
        <f t="shared" si="54"/>
        <v>0</v>
      </c>
      <c r="Q139" s="169"/>
      <c r="R139" s="169"/>
      <c r="S139" s="170">
        <v>0</v>
      </c>
      <c r="T139" s="169">
        <f t="shared" si="55"/>
        <v>0</v>
      </c>
      <c r="U139" s="157"/>
      <c r="V139" s="157"/>
      <c r="W139" s="157"/>
      <c r="X139" s="157"/>
      <c r="Y139" s="157"/>
      <c r="Z139" s="157"/>
      <c r="AA139" s="157"/>
      <c r="AB139" s="157"/>
      <c r="AC139" s="157"/>
      <c r="AD139" s="157" t="s">
        <v>145</v>
      </c>
      <c r="AE139" s="157"/>
      <c r="AF139" s="157"/>
      <c r="AG139" s="157"/>
      <c r="AH139" s="157"/>
      <c r="AI139" s="157"/>
      <c r="AJ139" s="157"/>
      <c r="AK139" s="157"/>
      <c r="AL139" s="157"/>
      <c r="AM139" s="157"/>
      <c r="AN139" s="157"/>
      <c r="AO139" s="157"/>
      <c r="AP139" s="157"/>
      <c r="AQ139" s="157"/>
      <c r="AR139" s="157"/>
      <c r="AS139" s="157"/>
      <c r="AT139" s="157"/>
      <c r="AU139" s="157"/>
      <c r="AV139" s="157"/>
      <c r="AW139" s="157"/>
      <c r="AX139" s="157"/>
      <c r="AY139" s="157"/>
      <c r="AZ139" s="157"/>
      <c r="BA139" s="157"/>
      <c r="BB139" s="157"/>
      <c r="BC139" s="157"/>
      <c r="BD139" s="157"/>
      <c r="BE139" s="157"/>
      <c r="BF139" s="157"/>
      <c r="BG139" s="157"/>
    </row>
    <row r="140" spans="1:59" ht="20.25" outlineLevel="1">
      <c r="A140" s="158">
        <v>118</v>
      </c>
      <c r="B140" s="189" t="s">
        <v>251</v>
      </c>
      <c r="C140" s="163" t="s">
        <v>125</v>
      </c>
      <c r="D140" s="165">
        <v>2</v>
      </c>
      <c r="E140" s="168"/>
      <c r="F140" s="169">
        <f t="shared" si="49"/>
        <v>0</v>
      </c>
      <c r="G140" s="168"/>
      <c r="H140" s="169">
        <f t="shared" si="50"/>
        <v>0</v>
      </c>
      <c r="I140" s="168"/>
      <c r="J140" s="169">
        <f t="shared" si="51"/>
        <v>0</v>
      </c>
      <c r="K140" s="169">
        <v>21</v>
      </c>
      <c r="L140" s="169">
        <f t="shared" si="52"/>
        <v>0</v>
      </c>
      <c r="M140" s="169">
        <v>0.015</v>
      </c>
      <c r="N140" s="169">
        <f t="shared" si="53"/>
        <v>0.03</v>
      </c>
      <c r="O140" s="169">
        <v>0</v>
      </c>
      <c r="P140" s="169">
        <f t="shared" si="54"/>
        <v>0</v>
      </c>
      <c r="Q140" s="169"/>
      <c r="R140" s="169"/>
      <c r="S140" s="170">
        <v>0</v>
      </c>
      <c r="T140" s="169">
        <f t="shared" si="55"/>
        <v>0</v>
      </c>
      <c r="U140" s="157"/>
      <c r="V140" s="157"/>
      <c r="W140" s="157"/>
      <c r="X140" s="157"/>
      <c r="Y140" s="157"/>
      <c r="Z140" s="157"/>
      <c r="AA140" s="157"/>
      <c r="AB140" s="157"/>
      <c r="AC140" s="157"/>
      <c r="AD140" s="157" t="s">
        <v>145</v>
      </c>
      <c r="AE140" s="157"/>
      <c r="AF140" s="157"/>
      <c r="AG140" s="157"/>
      <c r="AH140" s="157"/>
      <c r="AI140" s="157"/>
      <c r="AJ140" s="157"/>
      <c r="AK140" s="157"/>
      <c r="AL140" s="157"/>
      <c r="AM140" s="157"/>
      <c r="AN140" s="157"/>
      <c r="AO140" s="157"/>
      <c r="AP140" s="157"/>
      <c r="AQ140" s="157"/>
      <c r="AR140" s="157"/>
      <c r="AS140" s="157"/>
      <c r="AT140" s="157"/>
      <c r="AU140" s="157"/>
      <c r="AV140" s="157"/>
      <c r="AW140" s="157"/>
      <c r="AX140" s="157"/>
      <c r="AY140" s="157"/>
      <c r="AZ140" s="157"/>
      <c r="BA140" s="157"/>
      <c r="BB140" s="157"/>
      <c r="BC140" s="157"/>
      <c r="BD140" s="157"/>
      <c r="BE140" s="157"/>
      <c r="BF140" s="157"/>
      <c r="BG140" s="157"/>
    </row>
    <row r="141" spans="1:59" ht="12.75" outlineLevel="1">
      <c r="A141" s="158">
        <v>119</v>
      </c>
      <c r="B141" s="189" t="s">
        <v>252</v>
      </c>
      <c r="C141" s="163" t="s">
        <v>125</v>
      </c>
      <c r="D141" s="165">
        <v>1</v>
      </c>
      <c r="E141" s="168"/>
      <c r="F141" s="169">
        <f t="shared" si="49"/>
        <v>0</v>
      </c>
      <c r="G141" s="168"/>
      <c r="H141" s="169">
        <f t="shared" si="50"/>
        <v>0</v>
      </c>
      <c r="I141" s="168"/>
      <c r="J141" s="169">
        <f t="shared" si="51"/>
        <v>0</v>
      </c>
      <c r="K141" s="169">
        <v>21</v>
      </c>
      <c r="L141" s="169">
        <f t="shared" si="52"/>
        <v>0</v>
      </c>
      <c r="M141" s="169">
        <v>0.031</v>
      </c>
      <c r="N141" s="169">
        <f t="shared" si="53"/>
        <v>0.03</v>
      </c>
      <c r="O141" s="169">
        <v>0</v>
      </c>
      <c r="P141" s="169">
        <f t="shared" si="54"/>
        <v>0</v>
      </c>
      <c r="Q141" s="169"/>
      <c r="R141" s="169"/>
      <c r="S141" s="170">
        <v>0</v>
      </c>
      <c r="T141" s="169">
        <f t="shared" si="55"/>
        <v>0</v>
      </c>
      <c r="U141" s="157"/>
      <c r="V141" s="157"/>
      <c r="W141" s="157"/>
      <c r="X141" s="157"/>
      <c r="Y141" s="157"/>
      <c r="Z141" s="157"/>
      <c r="AA141" s="157"/>
      <c r="AB141" s="157"/>
      <c r="AC141" s="157"/>
      <c r="AD141" s="157" t="s">
        <v>145</v>
      </c>
      <c r="AE141" s="157"/>
      <c r="AF141" s="157"/>
      <c r="AG141" s="157"/>
      <c r="AH141" s="157"/>
      <c r="AI141" s="157"/>
      <c r="AJ141" s="157"/>
      <c r="AK141" s="157"/>
      <c r="AL141" s="157"/>
      <c r="AM141" s="157"/>
      <c r="AN141" s="157"/>
      <c r="AO141" s="157"/>
      <c r="AP141" s="157"/>
      <c r="AQ141" s="157"/>
      <c r="AR141" s="157"/>
      <c r="AS141" s="157"/>
      <c r="AT141" s="157"/>
      <c r="AU141" s="157"/>
      <c r="AV141" s="157"/>
      <c r="AW141" s="157"/>
      <c r="AX141" s="157"/>
      <c r="AY141" s="157"/>
      <c r="AZ141" s="157"/>
      <c r="BA141" s="157"/>
      <c r="BB141" s="157"/>
      <c r="BC141" s="157"/>
      <c r="BD141" s="157"/>
      <c r="BE141" s="157"/>
      <c r="BF141" s="157"/>
      <c r="BG141" s="157"/>
    </row>
    <row r="142" spans="1:59" ht="12.75" outlineLevel="1">
      <c r="A142" s="158">
        <v>120</v>
      </c>
      <c r="B142" s="189" t="s">
        <v>253</v>
      </c>
      <c r="C142" s="163" t="s">
        <v>166</v>
      </c>
      <c r="D142" s="165">
        <v>0.07</v>
      </c>
      <c r="E142" s="168"/>
      <c r="F142" s="169">
        <f t="shared" si="49"/>
        <v>0</v>
      </c>
      <c r="G142" s="168"/>
      <c r="H142" s="169">
        <f t="shared" si="50"/>
        <v>0</v>
      </c>
      <c r="I142" s="168"/>
      <c r="J142" s="169">
        <f t="shared" si="51"/>
        <v>0</v>
      </c>
      <c r="K142" s="169">
        <v>21</v>
      </c>
      <c r="L142" s="169">
        <f t="shared" si="52"/>
        <v>0</v>
      </c>
      <c r="M142" s="169">
        <v>0</v>
      </c>
      <c r="N142" s="169">
        <f t="shared" si="53"/>
        <v>0</v>
      </c>
      <c r="O142" s="169">
        <v>0</v>
      </c>
      <c r="P142" s="169">
        <f t="shared" si="54"/>
        <v>0</v>
      </c>
      <c r="Q142" s="169"/>
      <c r="R142" s="169"/>
      <c r="S142" s="170">
        <v>2.255</v>
      </c>
      <c r="T142" s="169">
        <f t="shared" si="55"/>
        <v>0.16</v>
      </c>
      <c r="U142" s="157"/>
      <c r="V142" s="157"/>
      <c r="W142" s="157"/>
      <c r="X142" s="157"/>
      <c r="Y142" s="157"/>
      <c r="Z142" s="157"/>
      <c r="AA142" s="157"/>
      <c r="AB142" s="157"/>
      <c r="AC142" s="157"/>
      <c r="AD142" s="157" t="s">
        <v>126</v>
      </c>
      <c r="AE142" s="157"/>
      <c r="AF142" s="157"/>
      <c r="AG142" s="157"/>
      <c r="AH142" s="157"/>
      <c r="AI142" s="157"/>
      <c r="AJ142" s="157"/>
      <c r="AK142" s="157"/>
      <c r="AL142" s="157"/>
      <c r="AM142" s="157"/>
      <c r="AN142" s="157"/>
      <c r="AO142" s="157"/>
      <c r="AP142" s="157"/>
      <c r="AQ142" s="157"/>
      <c r="AR142" s="157"/>
      <c r="AS142" s="157"/>
      <c r="AT142" s="157"/>
      <c r="AU142" s="157"/>
      <c r="AV142" s="157"/>
      <c r="AW142" s="157"/>
      <c r="AX142" s="157"/>
      <c r="AY142" s="157"/>
      <c r="AZ142" s="157"/>
      <c r="BA142" s="157"/>
      <c r="BB142" s="157"/>
      <c r="BC142" s="157"/>
      <c r="BD142" s="157"/>
      <c r="BE142" s="157"/>
      <c r="BF142" s="157"/>
      <c r="BG142" s="157"/>
    </row>
    <row r="143" spans="1:30" ht="12.75">
      <c r="A143" s="159" t="s">
        <v>122</v>
      </c>
      <c r="B143" s="190" t="s">
        <v>86</v>
      </c>
      <c r="C143" s="164"/>
      <c r="D143" s="166"/>
      <c r="E143" s="171"/>
      <c r="F143" s="171">
        <f>SUMIF(AD144:AD144,"&lt;&gt;NOR",F144:F144)</f>
        <v>0</v>
      </c>
      <c r="G143" s="171"/>
      <c r="H143" s="171">
        <f>SUM(H144:H144)</f>
        <v>0</v>
      </c>
      <c r="I143" s="171"/>
      <c r="J143" s="171">
        <f>SUM(J144:J144)</f>
        <v>0</v>
      </c>
      <c r="K143" s="171"/>
      <c r="L143" s="171">
        <f>SUM(L144:L144)</f>
        <v>0</v>
      </c>
      <c r="M143" s="171"/>
      <c r="N143" s="171">
        <f>SUM(N144:N144)</f>
        <v>0</v>
      </c>
      <c r="O143" s="171"/>
      <c r="P143" s="171">
        <f>SUM(P144:P144)</f>
        <v>0</v>
      </c>
      <c r="Q143" s="171"/>
      <c r="R143" s="171"/>
      <c r="S143" s="172"/>
      <c r="T143" s="171">
        <f>SUM(T144:T144)</f>
        <v>10.65</v>
      </c>
      <c r="AD143" t="s">
        <v>123</v>
      </c>
    </row>
    <row r="144" spans="1:59" ht="12.75" outlineLevel="1">
      <c r="A144" s="158">
        <v>121</v>
      </c>
      <c r="B144" s="189" t="s">
        <v>254</v>
      </c>
      <c r="C144" s="163" t="s">
        <v>255</v>
      </c>
      <c r="D144" s="165">
        <v>25</v>
      </c>
      <c r="E144" s="168"/>
      <c r="F144" s="169">
        <f>ROUND(D144*E144,2)</f>
        <v>0</v>
      </c>
      <c r="G144" s="168"/>
      <c r="H144" s="169">
        <f>ROUND(D144*G144,2)</f>
        <v>0</v>
      </c>
      <c r="I144" s="168"/>
      <c r="J144" s="169">
        <f>ROUND(D144*I144,2)</f>
        <v>0</v>
      </c>
      <c r="K144" s="169">
        <v>21</v>
      </c>
      <c r="L144" s="169">
        <f>F144*(1+K144/100)</f>
        <v>0</v>
      </c>
      <c r="M144" s="169">
        <v>6E-05</v>
      </c>
      <c r="N144" s="169">
        <f>ROUND(D144*M144,2)</f>
        <v>0</v>
      </c>
      <c r="O144" s="169">
        <v>0</v>
      </c>
      <c r="P144" s="169">
        <f>ROUND(D144*O144,2)</f>
        <v>0</v>
      </c>
      <c r="Q144" s="169"/>
      <c r="R144" s="169"/>
      <c r="S144" s="170">
        <v>0.426</v>
      </c>
      <c r="T144" s="169">
        <f>ROUND(D144*S144,2)</f>
        <v>10.65</v>
      </c>
      <c r="U144" s="157"/>
      <c r="V144" s="157"/>
      <c r="W144" s="157"/>
      <c r="X144" s="157"/>
      <c r="Y144" s="157"/>
      <c r="Z144" s="157"/>
      <c r="AA144" s="157"/>
      <c r="AB144" s="157"/>
      <c r="AC144" s="157"/>
      <c r="AD144" s="157" t="s">
        <v>126</v>
      </c>
      <c r="AE144" s="157"/>
      <c r="AF144" s="157"/>
      <c r="AG144" s="157"/>
      <c r="AH144" s="157"/>
      <c r="AI144" s="157"/>
      <c r="AJ144" s="157"/>
      <c r="AK144" s="157"/>
      <c r="AL144" s="157"/>
      <c r="AM144" s="157"/>
      <c r="AN144" s="157"/>
      <c r="AO144" s="157"/>
      <c r="AP144" s="157"/>
      <c r="AQ144" s="157"/>
      <c r="AR144" s="157"/>
      <c r="AS144" s="157"/>
      <c r="AT144" s="157"/>
      <c r="AU144" s="157"/>
      <c r="AV144" s="157"/>
      <c r="AW144" s="157"/>
      <c r="AX144" s="157"/>
      <c r="AY144" s="157"/>
      <c r="AZ144" s="157"/>
      <c r="BA144" s="157"/>
      <c r="BB144" s="157"/>
      <c r="BC144" s="157"/>
      <c r="BD144" s="157"/>
      <c r="BE144" s="157"/>
      <c r="BF144" s="157"/>
      <c r="BG144" s="157"/>
    </row>
    <row r="145" spans="1:30" ht="12.75">
      <c r="A145" s="159" t="s">
        <v>122</v>
      </c>
      <c r="B145" s="190" t="s">
        <v>88</v>
      </c>
      <c r="C145" s="164"/>
      <c r="D145" s="166"/>
      <c r="E145" s="171"/>
      <c r="F145" s="171">
        <f>SUMIF(AD146:AD149,"&lt;&gt;NOR",F146:F149)</f>
        <v>0</v>
      </c>
      <c r="G145" s="171"/>
      <c r="H145" s="171">
        <f>SUM(H146:H149)</f>
        <v>0</v>
      </c>
      <c r="I145" s="171"/>
      <c r="J145" s="171">
        <f>SUM(J146:J149)</f>
        <v>0</v>
      </c>
      <c r="K145" s="171"/>
      <c r="L145" s="171">
        <f>SUM(L146:L149)</f>
        <v>0</v>
      </c>
      <c r="M145" s="171"/>
      <c r="N145" s="171">
        <f>SUM(N146:N149)</f>
        <v>0.1</v>
      </c>
      <c r="O145" s="171"/>
      <c r="P145" s="171">
        <f>SUM(P146:P149)</f>
        <v>0</v>
      </c>
      <c r="Q145" s="171"/>
      <c r="R145" s="171"/>
      <c r="S145" s="172"/>
      <c r="T145" s="171">
        <f>SUM(T146:T149)</f>
        <v>21.34</v>
      </c>
      <c r="AD145" t="s">
        <v>123</v>
      </c>
    </row>
    <row r="146" spans="1:59" ht="12.75" outlineLevel="1">
      <c r="A146" s="158">
        <v>122</v>
      </c>
      <c r="B146" s="189" t="s">
        <v>256</v>
      </c>
      <c r="C146" s="163" t="s">
        <v>128</v>
      </c>
      <c r="D146" s="165">
        <v>21.1</v>
      </c>
      <c r="E146" s="168"/>
      <c r="F146" s="169">
        <f>ROUND(D146*E146,2)</f>
        <v>0</v>
      </c>
      <c r="G146" s="168"/>
      <c r="H146" s="169">
        <f>ROUND(D146*G146,2)</f>
        <v>0</v>
      </c>
      <c r="I146" s="168"/>
      <c r="J146" s="169">
        <f>ROUND(D146*I146,2)</f>
        <v>0</v>
      </c>
      <c r="K146" s="169">
        <v>21</v>
      </c>
      <c r="L146" s="169">
        <f>F146*(1+K146/100)</f>
        <v>0</v>
      </c>
      <c r="M146" s="169">
        <v>0.00475</v>
      </c>
      <c r="N146" s="169">
        <f>ROUND(D146*M146,2)</f>
        <v>0.1</v>
      </c>
      <c r="O146" s="169">
        <v>0</v>
      </c>
      <c r="P146" s="169">
        <f>ROUND(D146*O146,2)</f>
        <v>0</v>
      </c>
      <c r="Q146" s="169"/>
      <c r="R146" s="169"/>
      <c r="S146" s="170">
        <v>0.978</v>
      </c>
      <c r="T146" s="169">
        <f>ROUND(D146*S146,2)</f>
        <v>20.64</v>
      </c>
      <c r="U146" s="157"/>
      <c r="V146" s="157"/>
      <c r="W146" s="157"/>
      <c r="X146" s="157"/>
      <c r="Y146" s="157"/>
      <c r="Z146" s="157"/>
      <c r="AA146" s="157"/>
      <c r="AB146" s="157"/>
      <c r="AC146" s="157"/>
      <c r="AD146" s="157" t="s">
        <v>126</v>
      </c>
      <c r="AE146" s="157"/>
      <c r="AF146" s="157"/>
      <c r="AG146" s="157"/>
      <c r="AH146" s="157"/>
      <c r="AI146" s="157"/>
      <c r="AJ146" s="157"/>
      <c r="AK146" s="157"/>
      <c r="AL146" s="157"/>
      <c r="AM146" s="157"/>
      <c r="AN146" s="157"/>
      <c r="AO146" s="157"/>
      <c r="AP146" s="157"/>
      <c r="AQ146" s="157"/>
      <c r="AR146" s="157"/>
      <c r="AS146" s="157"/>
      <c r="AT146" s="157"/>
      <c r="AU146" s="157"/>
      <c r="AV146" s="157"/>
      <c r="AW146" s="157"/>
      <c r="AX146" s="157"/>
      <c r="AY146" s="157"/>
      <c r="AZ146" s="157"/>
      <c r="BA146" s="157"/>
      <c r="BB146" s="157"/>
      <c r="BC146" s="157"/>
      <c r="BD146" s="157"/>
      <c r="BE146" s="157"/>
      <c r="BF146" s="157"/>
      <c r="BG146" s="157"/>
    </row>
    <row r="147" spans="1:59" ht="12.75" outlineLevel="1">
      <c r="A147" s="158">
        <v>123</v>
      </c>
      <c r="B147" s="189" t="s">
        <v>257</v>
      </c>
      <c r="C147" s="163" t="s">
        <v>142</v>
      </c>
      <c r="D147" s="165">
        <v>2</v>
      </c>
      <c r="E147" s="168"/>
      <c r="F147" s="169">
        <f>ROUND(D147*E147,2)</f>
        <v>0</v>
      </c>
      <c r="G147" s="168"/>
      <c r="H147" s="169">
        <f>ROUND(D147*G147,2)</f>
        <v>0</v>
      </c>
      <c r="I147" s="168"/>
      <c r="J147" s="169">
        <f>ROUND(D147*I147,2)</f>
        <v>0</v>
      </c>
      <c r="K147" s="169">
        <v>21</v>
      </c>
      <c r="L147" s="169">
        <f>F147*(1+K147/100)</f>
        <v>0</v>
      </c>
      <c r="M147" s="169">
        <v>0.00032</v>
      </c>
      <c r="N147" s="169">
        <f>ROUND(D147*M147,2)</f>
        <v>0</v>
      </c>
      <c r="O147" s="169">
        <v>0</v>
      </c>
      <c r="P147" s="169">
        <f>ROUND(D147*O147,2)</f>
        <v>0</v>
      </c>
      <c r="Q147" s="169"/>
      <c r="R147" s="169"/>
      <c r="S147" s="170">
        <v>0</v>
      </c>
      <c r="T147" s="169">
        <f>ROUND(D147*S147,2)</f>
        <v>0</v>
      </c>
      <c r="U147" s="157"/>
      <c r="V147" s="157"/>
      <c r="W147" s="157"/>
      <c r="X147" s="157"/>
      <c r="Y147" s="157"/>
      <c r="Z147" s="157"/>
      <c r="AA147" s="157"/>
      <c r="AB147" s="157"/>
      <c r="AC147" s="157"/>
      <c r="AD147" s="157" t="s">
        <v>145</v>
      </c>
      <c r="AE147" s="157"/>
      <c r="AF147" s="157"/>
      <c r="AG147" s="157"/>
      <c r="AH147" s="157"/>
      <c r="AI147" s="157"/>
      <c r="AJ147" s="157"/>
      <c r="AK147" s="157"/>
      <c r="AL147" s="157"/>
      <c r="AM147" s="157"/>
      <c r="AN147" s="157"/>
      <c r="AO147" s="157"/>
      <c r="AP147" s="157"/>
      <c r="AQ147" s="157"/>
      <c r="AR147" s="157"/>
      <c r="AS147" s="157"/>
      <c r="AT147" s="157"/>
      <c r="AU147" s="157"/>
      <c r="AV147" s="157"/>
      <c r="AW147" s="157"/>
      <c r="AX147" s="157"/>
      <c r="AY147" s="157"/>
      <c r="AZ147" s="157"/>
      <c r="BA147" s="157"/>
      <c r="BB147" s="157"/>
      <c r="BC147" s="157"/>
      <c r="BD147" s="157"/>
      <c r="BE147" s="157"/>
      <c r="BF147" s="157"/>
      <c r="BG147" s="157"/>
    </row>
    <row r="148" spans="1:59" ht="12.75" outlineLevel="1">
      <c r="A148" s="158">
        <v>124</v>
      </c>
      <c r="B148" s="189" t="s">
        <v>258</v>
      </c>
      <c r="C148" s="163" t="s">
        <v>128</v>
      </c>
      <c r="D148" s="165">
        <v>23.21</v>
      </c>
      <c r="E148" s="168"/>
      <c r="F148" s="169">
        <f>ROUND(D148*E148,2)</f>
        <v>0</v>
      </c>
      <c r="G148" s="168"/>
      <c r="H148" s="169">
        <f>ROUND(D148*G148,2)</f>
        <v>0</v>
      </c>
      <c r="I148" s="168"/>
      <c r="J148" s="169">
        <f>ROUND(D148*I148,2)</f>
        <v>0</v>
      </c>
      <c r="K148" s="169">
        <v>21</v>
      </c>
      <c r="L148" s="169">
        <f>F148*(1+K148/100)</f>
        <v>0</v>
      </c>
      <c r="M148" s="169">
        <v>0</v>
      </c>
      <c r="N148" s="169">
        <f>ROUND(D148*M148,2)</f>
        <v>0</v>
      </c>
      <c r="O148" s="169">
        <v>0</v>
      </c>
      <c r="P148" s="169">
        <f>ROUND(D148*O148,2)</f>
        <v>0</v>
      </c>
      <c r="Q148" s="169"/>
      <c r="R148" s="169"/>
      <c r="S148" s="170">
        <v>0</v>
      </c>
      <c r="T148" s="169">
        <f>ROUND(D148*S148,2)</f>
        <v>0</v>
      </c>
      <c r="U148" s="157"/>
      <c r="V148" s="157"/>
      <c r="W148" s="157"/>
      <c r="X148" s="157"/>
      <c r="Y148" s="157"/>
      <c r="Z148" s="157"/>
      <c r="AA148" s="157"/>
      <c r="AB148" s="157"/>
      <c r="AC148" s="157"/>
      <c r="AD148" s="157" t="s">
        <v>145</v>
      </c>
      <c r="AE148" s="157"/>
      <c r="AF148" s="157"/>
      <c r="AG148" s="157"/>
      <c r="AH148" s="157"/>
      <c r="AI148" s="157"/>
      <c r="AJ148" s="157"/>
      <c r="AK148" s="157"/>
      <c r="AL148" s="157"/>
      <c r="AM148" s="157"/>
      <c r="AN148" s="157"/>
      <c r="AO148" s="157"/>
      <c r="AP148" s="157"/>
      <c r="AQ148" s="157"/>
      <c r="AR148" s="157"/>
      <c r="AS148" s="157"/>
      <c r="AT148" s="157"/>
      <c r="AU148" s="157"/>
      <c r="AV148" s="157"/>
      <c r="AW148" s="157"/>
      <c r="AX148" s="157"/>
      <c r="AY148" s="157"/>
      <c r="AZ148" s="157"/>
      <c r="BA148" s="157"/>
      <c r="BB148" s="157"/>
      <c r="BC148" s="157"/>
      <c r="BD148" s="157"/>
      <c r="BE148" s="157"/>
      <c r="BF148" s="157"/>
      <c r="BG148" s="157"/>
    </row>
    <row r="149" spans="1:59" ht="12.75" outlineLevel="1">
      <c r="A149" s="158">
        <v>125</v>
      </c>
      <c r="B149" s="189" t="s">
        <v>259</v>
      </c>
      <c r="C149" s="163" t="s">
        <v>166</v>
      </c>
      <c r="D149" s="165">
        <v>0.44</v>
      </c>
      <c r="E149" s="168"/>
      <c r="F149" s="169">
        <f>ROUND(D149*E149,2)</f>
        <v>0</v>
      </c>
      <c r="G149" s="168"/>
      <c r="H149" s="169">
        <f>ROUND(D149*G149,2)</f>
        <v>0</v>
      </c>
      <c r="I149" s="168"/>
      <c r="J149" s="169">
        <f>ROUND(D149*I149,2)</f>
        <v>0</v>
      </c>
      <c r="K149" s="169">
        <v>21</v>
      </c>
      <c r="L149" s="169">
        <f>F149*(1+K149/100)</f>
        <v>0</v>
      </c>
      <c r="M149" s="169">
        <v>0</v>
      </c>
      <c r="N149" s="169">
        <f>ROUND(D149*M149,2)</f>
        <v>0</v>
      </c>
      <c r="O149" s="169">
        <v>0</v>
      </c>
      <c r="P149" s="169">
        <f>ROUND(D149*O149,2)</f>
        <v>0</v>
      </c>
      <c r="Q149" s="169"/>
      <c r="R149" s="169"/>
      <c r="S149" s="170">
        <v>1.598</v>
      </c>
      <c r="T149" s="169">
        <f>ROUND(D149*S149,2)</f>
        <v>0.7</v>
      </c>
      <c r="U149" s="157"/>
      <c r="V149" s="157"/>
      <c r="W149" s="157"/>
      <c r="X149" s="157"/>
      <c r="Y149" s="157"/>
      <c r="Z149" s="157"/>
      <c r="AA149" s="157"/>
      <c r="AB149" s="157"/>
      <c r="AC149" s="157"/>
      <c r="AD149" s="157" t="s">
        <v>126</v>
      </c>
      <c r="AE149" s="157"/>
      <c r="AF149" s="157"/>
      <c r="AG149" s="157"/>
      <c r="AH149" s="157"/>
      <c r="AI149" s="157"/>
      <c r="AJ149" s="157"/>
      <c r="AK149" s="157"/>
      <c r="AL149" s="157"/>
      <c r="AM149" s="157"/>
      <c r="AN149" s="157"/>
      <c r="AO149" s="157"/>
      <c r="AP149" s="157"/>
      <c r="AQ149" s="157"/>
      <c r="AR149" s="157"/>
      <c r="AS149" s="157"/>
      <c r="AT149" s="157"/>
      <c r="AU149" s="157"/>
      <c r="AV149" s="157"/>
      <c r="AW149" s="157"/>
      <c r="AX149" s="157"/>
      <c r="AY149" s="157"/>
      <c r="AZ149" s="157"/>
      <c r="BA149" s="157"/>
      <c r="BB149" s="157"/>
      <c r="BC149" s="157"/>
      <c r="BD149" s="157"/>
      <c r="BE149" s="157"/>
      <c r="BF149" s="157"/>
      <c r="BG149" s="157"/>
    </row>
    <row r="150" spans="1:30" ht="12.75">
      <c r="A150" s="159" t="s">
        <v>122</v>
      </c>
      <c r="B150" s="190" t="s">
        <v>90</v>
      </c>
      <c r="C150" s="164"/>
      <c r="D150" s="166"/>
      <c r="E150" s="171"/>
      <c r="F150" s="171">
        <f>SUMIF(AD151:AD153,"&lt;&gt;NOR",F151:F153)</f>
        <v>0</v>
      </c>
      <c r="G150" s="171"/>
      <c r="H150" s="171">
        <f>SUM(H151:H153)</f>
        <v>0</v>
      </c>
      <c r="I150" s="171"/>
      <c r="J150" s="171">
        <f>SUM(J151:J153)</f>
        <v>0</v>
      </c>
      <c r="K150" s="171"/>
      <c r="L150" s="171">
        <f>SUM(L151:L153)</f>
        <v>0</v>
      </c>
      <c r="M150" s="171"/>
      <c r="N150" s="171">
        <f>SUM(N151:N153)</f>
        <v>1.13</v>
      </c>
      <c r="O150" s="171"/>
      <c r="P150" s="171">
        <f>SUM(P151:P153)</f>
        <v>0</v>
      </c>
      <c r="Q150" s="171"/>
      <c r="R150" s="171"/>
      <c r="S150" s="172"/>
      <c r="T150" s="171">
        <f>SUM(T151:T153)</f>
        <v>60.56</v>
      </c>
      <c r="AD150" t="s">
        <v>123</v>
      </c>
    </row>
    <row r="151" spans="1:59" ht="12.75" outlineLevel="1">
      <c r="A151" s="158">
        <v>126</v>
      </c>
      <c r="B151" s="189" t="s">
        <v>260</v>
      </c>
      <c r="C151" s="163" t="s">
        <v>166</v>
      </c>
      <c r="D151" s="165">
        <v>1.13</v>
      </c>
      <c r="E151" s="168"/>
      <c r="F151" s="169">
        <f>ROUND(D151*E151,2)</f>
        <v>0</v>
      </c>
      <c r="G151" s="168"/>
      <c r="H151" s="169">
        <f>ROUND(D151*G151,2)</f>
        <v>0</v>
      </c>
      <c r="I151" s="168"/>
      <c r="J151" s="169">
        <f>ROUND(D151*I151,2)</f>
        <v>0</v>
      </c>
      <c r="K151" s="169">
        <v>21</v>
      </c>
      <c r="L151" s="169">
        <f>F151*(1+K151/100)</f>
        <v>0</v>
      </c>
      <c r="M151" s="169">
        <v>0</v>
      </c>
      <c r="N151" s="169">
        <f>ROUND(D151*M151,2)</f>
        <v>0</v>
      </c>
      <c r="O151" s="169">
        <v>0</v>
      </c>
      <c r="P151" s="169">
        <f>ROUND(D151*O151,2)</f>
        <v>0</v>
      </c>
      <c r="Q151" s="169"/>
      <c r="R151" s="169"/>
      <c r="S151" s="170">
        <v>1.598</v>
      </c>
      <c r="T151" s="169">
        <f>ROUND(D151*S151,2)</f>
        <v>1.81</v>
      </c>
      <c r="U151" s="157"/>
      <c r="V151" s="157"/>
      <c r="W151" s="157"/>
      <c r="X151" s="157"/>
      <c r="Y151" s="157"/>
      <c r="Z151" s="157"/>
      <c r="AA151" s="157"/>
      <c r="AB151" s="157"/>
      <c r="AC151" s="157"/>
      <c r="AD151" s="157" t="s">
        <v>126</v>
      </c>
      <c r="AE151" s="157"/>
      <c r="AF151" s="157"/>
      <c r="AG151" s="157"/>
      <c r="AH151" s="157"/>
      <c r="AI151" s="157"/>
      <c r="AJ151" s="157"/>
      <c r="AK151" s="157"/>
      <c r="AL151" s="157"/>
      <c r="AM151" s="157"/>
      <c r="AN151" s="157"/>
      <c r="AO151" s="157"/>
      <c r="AP151" s="157"/>
      <c r="AQ151" s="157"/>
      <c r="AR151" s="157"/>
      <c r="AS151" s="157"/>
      <c r="AT151" s="157"/>
      <c r="AU151" s="157"/>
      <c r="AV151" s="157"/>
      <c r="AW151" s="157"/>
      <c r="AX151" s="157"/>
      <c r="AY151" s="157"/>
      <c r="AZ151" s="157"/>
      <c r="BA151" s="157"/>
      <c r="BB151" s="157"/>
      <c r="BC151" s="157"/>
      <c r="BD151" s="157"/>
      <c r="BE151" s="157"/>
      <c r="BF151" s="157"/>
      <c r="BG151" s="157"/>
    </row>
    <row r="152" spans="1:59" ht="12.75" outlineLevel="1">
      <c r="A152" s="158">
        <v>127</v>
      </c>
      <c r="B152" s="189" t="s">
        <v>261</v>
      </c>
      <c r="C152" s="163" t="s">
        <v>128</v>
      </c>
      <c r="D152" s="165">
        <v>62.35</v>
      </c>
      <c r="E152" s="168"/>
      <c r="F152" s="169">
        <f>ROUND(D152*E152,2)</f>
        <v>0</v>
      </c>
      <c r="G152" s="168"/>
      <c r="H152" s="169">
        <f>ROUND(D152*G152,2)</f>
        <v>0</v>
      </c>
      <c r="I152" s="168"/>
      <c r="J152" s="169">
        <f>ROUND(D152*I152,2)</f>
        <v>0</v>
      </c>
      <c r="K152" s="169">
        <v>21</v>
      </c>
      <c r="L152" s="169">
        <f>F152*(1+K152/100)</f>
        <v>0</v>
      </c>
      <c r="M152" s="169">
        <v>0.00465</v>
      </c>
      <c r="N152" s="169">
        <f>ROUND(D152*M152,2)</f>
        <v>0.29</v>
      </c>
      <c r="O152" s="169">
        <v>0</v>
      </c>
      <c r="P152" s="169">
        <f>ROUND(D152*O152,2)</f>
        <v>0</v>
      </c>
      <c r="Q152" s="169"/>
      <c r="R152" s="169"/>
      <c r="S152" s="170">
        <v>0.94223</v>
      </c>
      <c r="T152" s="169">
        <f>ROUND(D152*S152,2)</f>
        <v>58.75</v>
      </c>
      <c r="U152" s="157"/>
      <c r="V152" s="157"/>
      <c r="W152" s="157"/>
      <c r="X152" s="157"/>
      <c r="Y152" s="157"/>
      <c r="Z152" s="157"/>
      <c r="AA152" s="157"/>
      <c r="AB152" s="157"/>
      <c r="AC152" s="157"/>
      <c r="AD152" s="157" t="s">
        <v>126</v>
      </c>
      <c r="AE152" s="157"/>
      <c r="AF152" s="157"/>
      <c r="AG152" s="157"/>
      <c r="AH152" s="157"/>
      <c r="AI152" s="157"/>
      <c r="AJ152" s="157"/>
      <c r="AK152" s="157"/>
      <c r="AL152" s="157"/>
      <c r="AM152" s="157"/>
      <c r="AN152" s="157"/>
      <c r="AO152" s="157"/>
      <c r="AP152" s="157"/>
      <c r="AQ152" s="157"/>
      <c r="AR152" s="157"/>
      <c r="AS152" s="157"/>
      <c r="AT152" s="157"/>
      <c r="AU152" s="157"/>
      <c r="AV152" s="157"/>
      <c r="AW152" s="157"/>
      <c r="AX152" s="157"/>
      <c r="AY152" s="157"/>
      <c r="AZ152" s="157"/>
      <c r="BA152" s="157"/>
      <c r="BB152" s="157"/>
      <c r="BC152" s="157"/>
      <c r="BD152" s="157"/>
      <c r="BE152" s="157"/>
      <c r="BF152" s="157"/>
      <c r="BG152" s="157"/>
    </row>
    <row r="153" spans="1:59" ht="12.75" outlineLevel="1">
      <c r="A153" s="158">
        <v>128</v>
      </c>
      <c r="B153" s="189" t="s">
        <v>262</v>
      </c>
      <c r="C153" s="163" t="s">
        <v>128</v>
      </c>
      <c r="D153" s="165">
        <v>68.5</v>
      </c>
      <c r="E153" s="168"/>
      <c r="F153" s="169">
        <f>ROUND(D153*E153,2)</f>
        <v>0</v>
      </c>
      <c r="G153" s="168"/>
      <c r="H153" s="169">
        <f>ROUND(D153*G153,2)</f>
        <v>0</v>
      </c>
      <c r="I153" s="168"/>
      <c r="J153" s="169">
        <f>ROUND(D153*I153,2)</f>
        <v>0</v>
      </c>
      <c r="K153" s="169">
        <v>21</v>
      </c>
      <c r="L153" s="169">
        <f>F153*(1+K153/100)</f>
        <v>0</v>
      </c>
      <c r="M153" s="169">
        <v>0.0122</v>
      </c>
      <c r="N153" s="169">
        <f>ROUND(D153*M153,2)</f>
        <v>0.84</v>
      </c>
      <c r="O153" s="169">
        <v>0</v>
      </c>
      <c r="P153" s="169">
        <f>ROUND(D153*O153,2)</f>
        <v>0</v>
      </c>
      <c r="Q153" s="169"/>
      <c r="R153" s="169"/>
      <c r="S153" s="170">
        <v>0</v>
      </c>
      <c r="T153" s="169">
        <f>ROUND(D153*S153,2)</f>
        <v>0</v>
      </c>
      <c r="U153" s="157"/>
      <c r="V153" s="157"/>
      <c r="W153" s="157"/>
      <c r="X153" s="157"/>
      <c r="Y153" s="157"/>
      <c r="Z153" s="157"/>
      <c r="AA153" s="157"/>
      <c r="AB153" s="157"/>
      <c r="AC153" s="157"/>
      <c r="AD153" s="157" t="s">
        <v>145</v>
      </c>
      <c r="AE153" s="157"/>
      <c r="AF153" s="157"/>
      <c r="AG153" s="157"/>
      <c r="AH153" s="157"/>
      <c r="AI153" s="157"/>
      <c r="AJ153" s="157"/>
      <c r="AK153" s="157"/>
      <c r="AL153" s="157"/>
      <c r="AM153" s="157"/>
      <c r="AN153" s="157"/>
      <c r="AO153" s="157"/>
      <c r="AP153" s="157"/>
      <c r="AQ153" s="157"/>
      <c r="AR153" s="157"/>
      <c r="AS153" s="157"/>
      <c r="AT153" s="157"/>
      <c r="AU153" s="157"/>
      <c r="AV153" s="157"/>
      <c r="AW153" s="157"/>
      <c r="AX153" s="157"/>
      <c r="AY153" s="157"/>
      <c r="AZ153" s="157"/>
      <c r="BA153" s="157"/>
      <c r="BB153" s="157"/>
      <c r="BC153" s="157"/>
      <c r="BD153" s="157"/>
      <c r="BE153" s="157"/>
      <c r="BF153" s="157"/>
      <c r="BG153" s="157"/>
    </row>
    <row r="154" spans="1:30" ht="12.75">
      <c r="A154" s="159" t="s">
        <v>122</v>
      </c>
      <c r="B154" s="190" t="s">
        <v>92</v>
      </c>
      <c r="C154" s="164"/>
      <c r="D154" s="166"/>
      <c r="E154" s="171"/>
      <c r="F154" s="171">
        <f>SUMIF(AD155:AD157,"&lt;&gt;NOR",F155:F157)</f>
        <v>0</v>
      </c>
      <c r="G154" s="171"/>
      <c r="H154" s="171">
        <f>SUM(H155:H157)</f>
        <v>0</v>
      </c>
      <c r="I154" s="171"/>
      <c r="J154" s="171">
        <f>SUM(J155:J157)</f>
        <v>0</v>
      </c>
      <c r="K154" s="171"/>
      <c r="L154" s="171">
        <f>SUM(L155:L157)</f>
        <v>0</v>
      </c>
      <c r="M154" s="171"/>
      <c r="N154" s="171">
        <f>SUM(N155:N157)</f>
        <v>0</v>
      </c>
      <c r="O154" s="171"/>
      <c r="P154" s="171">
        <f>SUM(P155:P157)</f>
        <v>0</v>
      </c>
      <c r="Q154" s="171"/>
      <c r="R154" s="171"/>
      <c r="S154" s="172"/>
      <c r="T154" s="171">
        <f>SUM(T155:T157)</f>
        <v>4.16</v>
      </c>
      <c r="AD154" t="s">
        <v>123</v>
      </c>
    </row>
    <row r="155" spans="1:59" ht="12.75" outlineLevel="1">
      <c r="A155" s="158">
        <v>129</v>
      </c>
      <c r="B155" s="189" t="s">
        <v>263</v>
      </c>
      <c r="C155" s="163" t="s">
        <v>128</v>
      </c>
      <c r="D155" s="165">
        <v>2.4</v>
      </c>
      <c r="E155" s="168"/>
      <c r="F155" s="169">
        <f>ROUND(D155*E155,2)</f>
        <v>0</v>
      </c>
      <c r="G155" s="168"/>
      <c r="H155" s="169">
        <f>ROUND(D155*G155,2)</f>
        <v>0</v>
      </c>
      <c r="I155" s="168"/>
      <c r="J155" s="169">
        <f>ROUND(D155*I155,2)</f>
        <v>0</v>
      </c>
      <c r="K155" s="169">
        <v>21</v>
      </c>
      <c r="L155" s="169">
        <f>F155*(1+K155/100)</f>
        <v>0</v>
      </c>
      <c r="M155" s="169">
        <v>0.00031</v>
      </c>
      <c r="N155" s="169">
        <f>ROUND(D155*M155,2)</f>
        <v>0</v>
      </c>
      <c r="O155" s="169">
        <v>0</v>
      </c>
      <c r="P155" s="169">
        <f>ROUND(D155*O155,2)</f>
        <v>0</v>
      </c>
      <c r="Q155" s="169"/>
      <c r="R155" s="169"/>
      <c r="S155" s="170">
        <v>0.412</v>
      </c>
      <c r="T155" s="169">
        <f>ROUND(D155*S155,2)</f>
        <v>0.99</v>
      </c>
      <c r="U155" s="157"/>
      <c r="V155" s="157"/>
      <c r="W155" s="157"/>
      <c r="X155" s="157"/>
      <c r="Y155" s="157"/>
      <c r="Z155" s="157"/>
      <c r="AA155" s="157"/>
      <c r="AB155" s="157"/>
      <c r="AC155" s="157"/>
      <c r="AD155" s="157" t="s">
        <v>126</v>
      </c>
      <c r="AE155" s="157"/>
      <c r="AF155" s="157"/>
      <c r="AG155" s="157"/>
      <c r="AH155" s="157"/>
      <c r="AI155" s="157"/>
      <c r="AJ155" s="157"/>
      <c r="AK155" s="157"/>
      <c r="AL155" s="157"/>
      <c r="AM155" s="157"/>
      <c r="AN155" s="157"/>
      <c r="AO155" s="157"/>
      <c r="AP155" s="157"/>
      <c r="AQ155" s="157"/>
      <c r="AR155" s="157"/>
      <c r="AS155" s="157"/>
      <c r="AT155" s="157"/>
      <c r="AU155" s="157"/>
      <c r="AV155" s="157"/>
      <c r="AW155" s="157"/>
      <c r="AX155" s="157"/>
      <c r="AY155" s="157"/>
      <c r="AZ155" s="157"/>
      <c r="BA155" s="157"/>
      <c r="BB155" s="157"/>
      <c r="BC155" s="157"/>
      <c r="BD155" s="157"/>
      <c r="BE155" s="157"/>
      <c r="BF155" s="157"/>
      <c r="BG155" s="157"/>
    </row>
    <row r="156" spans="1:59" ht="12.75" outlineLevel="1">
      <c r="A156" s="158">
        <v>130</v>
      </c>
      <c r="B156" s="189" t="s">
        <v>264</v>
      </c>
      <c r="C156" s="163" t="s">
        <v>128</v>
      </c>
      <c r="D156" s="165">
        <v>2.5</v>
      </c>
      <c r="E156" s="168"/>
      <c r="F156" s="169">
        <f>ROUND(D156*E156,2)</f>
        <v>0</v>
      </c>
      <c r="G156" s="168"/>
      <c r="H156" s="169">
        <f>ROUND(D156*G156,2)</f>
        <v>0</v>
      </c>
      <c r="I156" s="168"/>
      <c r="J156" s="169">
        <f>ROUND(D156*I156,2)</f>
        <v>0</v>
      </c>
      <c r="K156" s="169">
        <v>21</v>
      </c>
      <c r="L156" s="169">
        <f>F156*(1+K156/100)</f>
        <v>0</v>
      </c>
      <c r="M156" s="169">
        <v>0.00025</v>
      </c>
      <c r="N156" s="169">
        <f>ROUND(D156*M156,2)</f>
        <v>0</v>
      </c>
      <c r="O156" s="169">
        <v>0</v>
      </c>
      <c r="P156" s="169">
        <f>ROUND(D156*O156,2)</f>
        <v>0</v>
      </c>
      <c r="Q156" s="169"/>
      <c r="R156" s="169"/>
      <c r="S156" s="170">
        <v>0.306</v>
      </c>
      <c r="T156" s="169">
        <f>ROUND(D156*S156,2)</f>
        <v>0.77</v>
      </c>
      <c r="U156" s="157"/>
      <c r="V156" s="157"/>
      <c r="W156" s="157"/>
      <c r="X156" s="157"/>
      <c r="Y156" s="157"/>
      <c r="Z156" s="157"/>
      <c r="AA156" s="157"/>
      <c r="AB156" s="157"/>
      <c r="AC156" s="157"/>
      <c r="AD156" s="157" t="s">
        <v>126</v>
      </c>
      <c r="AE156" s="157"/>
      <c r="AF156" s="157"/>
      <c r="AG156" s="157"/>
      <c r="AH156" s="157"/>
      <c r="AI156" s="157"/>
      <c r="AJ156" s="157"/>
      <c r="AK156" s="157"/>
      <c r="AL156" s="157"/>
      <c r="AM156" s="157"/>
      <c r="AN156" s="157"/>
      <c r="AO156" s="157"/>
      <c r="AP156" s="157"/>
      <c r="AQ156" s="157"/>
      <c r="AR156" s="157"/>
      <c r="AS156" s="157"/>
      <c r="AT156" s="157"/>
      <c r="AU156" s="157"/>
      <c r="AV156" s="157"/>
      <c r="AW156" s="157"/>
      <c r="AX156" s="157"/>
      <c r="AY156" s="157"/>
      <c r="AZ156" s="157"/>
      <c r="BA156" s="157"/>
      <c r="BB156" s="157"/>
      <c r="BC156" s="157"/>
      <c r="BD156" s="157"/>
      <c r="BE156" s="157"/>
      <c r="BF156" s="157"/>
      <c r="BG156" s="157"/>
    </row>
    <row r="157" spans="1:59" ht="12.75" outlineLevel="1">
      <c r="A157" s="158">
        <v>131</v>
      </c>
      <c r="B157" s="189" t="s">
        <v>265</v>
      </c>
      <c r="C157" s="163" t="s">
        <v>128</v>
      </c>
      <c r="D157" s="165">
        <v>6.58</v>
      </c>
      <c r="E157" s="168"/>
      <c r="F157" s="169">
        <f>ROUND(D157*E157,2)</f>
        <v>0</v>
      </c>
      <c r="G157" s="168"/>
      <c r="H157" s="169">
        <f>ROUND(D157*G157,2)</f>
        <v>0</v>
      </c>
      <c r="I157" s="168"/>
      <c r="J157" s="169">
        <f>ROUND(D157*I157,2)</f>
        <v>0</v>
      </c>
      <c r="K157" s="169">
        <v>21</v>
      </c>
      <c r="L157" s="169">
        <f>F157*(1+K157/100)</f>
        <v>0</v>
      </c>
      <c r="M157" s="169">
        <v>0.00035</v>
      </c>
      <c r="N157" s="169">
        <f>ROUND(D157*M157,2)</f>
        <v>0</v>
      </c>
      <c r="O157" s="169">
        <v>0</v>
      </c>
      <c r="P157" s="169">
        <f>ROUND(D157*O157,2)</f>
        <v>0</v>
      </c>
      <c r="Q157" s="169"/>
      <c r="R157" s="169"/>
      <c r="S157" s="170">
        <v>0.365</v>
      </c>
      <c r="T157" s="169">
        <f>ROUND(D157*S157,2)</f>
        <v>2.4</v>
      </c>
      <c r="U157" s="157"/>
      <c r="V157" s="157"/>
      <c r="W157" s="157"/>
      <c r="X157" s="157"/>
      <c r="Y157" s="157"/>
      <c r="Z157" s="157"/>
      <c r="AA157" s="157"/>
      <c r="AB157" s="157"/>
      <c r="AC157" s="157"/>
      <c r="AD157" s="157" t="s">
        <v>126</v>
      </c>
      <c r="AE157" s="157"/>
      <c r="AF157" s="157"/>
      <c r="AG157" s="157"/>
      <c r="AH157" s="157"/>
      <c r="AI157" s="157"/>
      <c r="AJ157" s="157"/>
      <c r="AK157" s="157"/>
      <c r="AL157" s="157"/>
      <c r="AM157" s="157"/>
      <c r="AN157" s="157"/>
      <c r="AO157" s="157"/>
      <c r="AP157" s="157"/>
      <c r="AQ157" s="157"/>
      <c r="AR157" s="157"/>
      <c r="AS157" s="157"/>
      <c r="AT157" s="157"/>
      <c r="AU157" s="157"/>
      <c r="AV157" s="157"/>
      <c r="AW157" s="157"/>
      <c r="AX157" s="157"/>
      <c r="AY157" s="157"/>
      <c r="AZ157" s="157"/>
      <c r="BA157" s="157"/>
      <c r="BB157" s="157"/>
      <c r="BC157" s="157"/>
      <c r="BD157" s="157"/>
      <c r="BE157" s="157"/>
      <c r="BF157" s="157"/>
      <c r="BG157" s="157"/>
    </row>
    <row r="158" spans="1:30" ht="12.75">
      <c r="A158" s="159" t="s">
        <v>122</v>
      </c>
      <c r="B158" s="190" t="s">
        <v>94</v>
      </c>
      <c r="C158" s="164"/>
      <c r="D158" s="166"/>
      <c r="E158" s="171"/>
      <c r="F158" s="171">
        <f>SUMIF(AD159:AD161,"&lt;&gt;NOR",F159:F161)</f>
        <v>0</v>
      </c>
      <c r="G158" s="171"/>
      <c r="H158" s="171">
        <f>SUM(H159:H161)</f>
        <v>0</v>
      </c>
      <c r="I158" s="171"/>
      <c r="J158" s="171">
        <f>SUM(J159:J161)</f>
        <v>0</v>
      </c>
      <c r="K158" s="171"/>
      <c r="L158" s="171">
        <f>SUM(L159:L161)</f>
        <v>0</v>
      </c>
      <c r="M158" s="171"/>
      <c r="N158" s="171">
        <f>SUM(N159:N161)</f>
        <v>0.01</v>
      </c>
      <c r="O158" s="171"/>
      <c r="P158" s="171">
        <f>SUM(P159:P161)</f>
        <v>0</v>
      </c>
      <c r="Q158" s="171"/>
      <c r="R158" s="171"/>
      <c r="S158" s="172"/>
      <c r="T158" s="171">
        <f>SUM(T159:T161)</f>
        <v>8.13</v>
      </c>
      <c r="AD158" t="s">
        <v>123</v>
      </c>
    </row>
    <row r="159" spans="1:59" ht="12.75" outlineLevel="1">
      <c r="A159" s="158">
        <v>132</v>
      </c>
      <c r="B159" s="189" t="s">
        <v>266</v>
      </c>
      <c r="C159" s="163" t="s">
        <v>128</v>
      </c>
      <c r="D159" s="165">
        <v>38.5</v>
      </c>
      <c r="E159" s="168"/>
      <c r="F159" s="169">
        <f>ROUND(D159*E159,2)</f>
        <v>0</v>
      </c>
      <c r="G159" s="168"/>
      <c r="H159" s="169">
        <f>ROUND(D159*G159,2)</f>
        <v>0</v>
      </c>
      <c r="I159" s="168"/>
      <c r="J159" s="169">
        <f>ROUND(D159*I159,2)</f>
        <v>0</v>
      </c>
      <c r="K159" s="169">
        <v>21</v>
      </c>
      <c r="L159" s="169">
        <f>F159*(1+K159/100)</f>
        <v>0</v>
      </c>
      <c r="M159" s="169">
        <v>0</v>
      </c>
      <c r="N159" s="169">
        <f>ROUND(D159*M159,2)</f>
        <v>0</v>
      </c>
      <c r="O159" s="169">
        <v>0</v>
      </c>
      <c r="P159" s="169">
        <f>ROUND(D159*O159,2)</f>
        <v>0</v>
      </c>
      <c r="Q159" s="169"/>
      <c r="R159" s="169"/>
      <c r="S159" s="170">
        <v>0.06971</v>
      </c>
      <c r="T159" s="169">
        <f>ROUND(D159*S159,2)</f>
        <v>2.68</v>
      </c>
      <c r="U159" s="157"/>
      <c r="V159" s="157"/>
      <c r="W159" s="157"/>
      <c r="X159" s="157"/>
      <c r="Y159" s="157"/>
      <c r="Z159" s="157"/>
      <c r="AA159" s="157"/>
      <c r="AB159" s="157"/>
      <c r="AC159" s="157"/>
      <c r="AD159" s="157" t="s">
        <v>126</v>
      </c>
      <c r="AE159" s="157"/>
      <c r="AF159" s="157"/>
      <c r="AG159" s="157"/>
      <c r="AH159" s="157"/>
      <c r="AI159" s="157"/>
      <c r="AJ159" s="157"/>
      <c r="AK159" s="157"/>
      <c r="AL159" s="157"/>
      <c r="AM159" s="157"/>
      <c r="AN159" s="157"/>
      <c r="AO159" s="157"/>
      <c r="AP159" s="157"/>
      <c r="AQ159" s="157"/>
      <c r="AR159" s="157"/>
      <c r="AS159" s="157"/>
      <c r="AT159" s="157"/>
      <c r="AU159" s="157"/>
      <c r="AV159" s="157"/>
      <c r="AW159" s="157"/>
      <c r="AX159" s="157"/>
      <c r="AY159" s="157"/>
      <c r="AZ159" s="157"/>
      <c r="BA159" s="157"/>
      <c r="BB159" s="157"/>
      <c r="BC159" s="157"/>
      <c r="BD159" s="157"/>
      <c r="BE159" s="157"/>
      <c r="BF159" s="157"/>
      <c r="BG159" s="157"/>
    </row>
    <row r="160" spans="1:59" ht="12.75" outlineLevel="1">
      <c r="A160" s="158">
        <v>133</v>
      </c>
      <c r="B160" s="189" t="s">
        <v>267</v>
      </c>
      <c r="C160" s="163" t="s">
        <v>128</v>
      </c>
      <c r="D160" s="165">
        <v>38.5</v>
      </c>
      <c r="E160" s="168"/>
      <c r="F160" s="169">
        <f>ROUND(D160*E160,2)</f>
        <v>0</v>
      </c>
      <c r="G160" s="168"/>
      <c r="H160" s="169">
        <f>ROUND(D160*G160,2)</f>
        <v>0</v>
      </c>
      <c r="I160" s="168"/>
      <c r="J160" s="169">
        <f>ROUND(D160*I160,2)</f>
        <v>0</v>
      </c>
      <c r="K160" s="169">
        <v>21</v>
      </c>
      <c r="L160" s="169">
        <f>F160*(1+K160/100)</f>
        <v>0</v>
      </c>
      <c r="M160" s="169">
        <v>7E-05</v>
      </c>
      <c r="N160" s="169">
        <f>ROUND(D160*M160,2)</f>
        <v>0</v>
      </c>
      <c r="O160" s="169">
        <v>0</v>
      </c>
      <c r="P160" s="169">
        <f>ROUND(D160*O160,2)</f>
        <v>0</v>
      </c>
      <c r="Q160" s="169"/>
      <c r="R160" s="169"/>
      <c r="S160" s="170">
        <v>0.03248</v>
      </c>
      <c r="T160" s="169">
        <f>ROUND(D160*S160,2)</f>
        <v>1.25</v>
      </c>
      <c r="U160" s="157"/>
      <c r="V160" s="157"/>
      <c r="W160" s="157"/>
      <c r="X160" s="157"/>
      <c r="Y160" s="157"/>
      <c r="Z160" s="157"/>
      <c r="AA160" s="157"/>
      <c r="AB160" s="157"/>
      <c r="AC160" s="157"/>
      <c r="AD160" s="157" t="s">
        <v>126</v>
      </c>
      <c r="AE160" s="157"/>
      <c r="AF160" s="157"/>
      <c r="AG160" s="157"/>
      <c r="AH160" s="157"/>
      <c r="AI160" s="157"/>
      <c r="AJ160" s="157"/>
      <c r="AK160" s="157"/>
      <c r="AL160" s="157"/>
      <c r="AM160" s="157"/>
      <c r="AN160" s="157"/>
      <c r="AO160" s="157"/>
      <c r="AP160" s="157"/>
      <c r="AQ160" s="157"/>
      <c r="AR160" s="157"/>
      <c r="AS160" s="157"/>
      <c r="AT160" s="157"/>
      <c r="AU160" s="157"/>
      <c r="AV160" s="157"/>
      <c r="AW160" s="157"/>
      <c r="AX160" s="157"/>
      <c r="AY160" s="157"/>
      <c r="AZ160" s="157"/>
      <c r="BA160" s="157"/>
      <c r="BB160" s="157"/>
      <c r="BC160" s="157"/>
      <c r="BD160" s="157"/>
      <c r="BE160" s="157"/>
      <c r="BF160" s="157"/>
      <c r="BG160" s="157"/>
    </row>
    <row r="161" spans="1:59" ht="12.75" outlineLevel="1">
      <c r="A161" s="158">
        <v>134</v>
      </c>
      <c r="B161" s="189" t="s">
        <v>268</v>
      </c>
      <c r="C161" s="163" t="s">
        <v>128</v>
      </c>
      <c r="D161" s="165">
        <v>38.5</v>
      </c>
      <c r="E161" s="168"/>
      <c r="F161" s="169">
        <f>ROUND(D161*E161,2)</f>
        <v>0</v>
      </c>
      <c r="G161" s="168"/>
      <c r="H161" s="169">
        <f>ROUND(D161*G161,2)</f>
        <v>0</v>
      </c>
      <c r="I161" s="168"/>
      <c r="J161" s="169">
        <f>ROUND(D161*I161,2)</f>
        <v>0</v>
      </c>
      <c r="K161" s="169">
        <v>21</v>
      </c>
      <c r="L161" s="169">
        <f>F161*(1+K161/100)</f>
        <v>0</v>
      </c>
      <c r="M161" s="169">
        <v>0.00016</v>
      </c>
      <c r="N161" s="169">
        <f>ROUND(D161*M161,2)</f>
        <v>0.01</v>
      </c>
      <c r="O161" s="169">
        <v>0</v>
      </c>
      <c r="P161" s="169">
        <f>ROUND(D161*O161,2)</f>
        <v>0</v>
      </c>
      <c r="Q161" s="169"/>
      <c r="R161" s="169"/>
      <c r="S161" s="170">
        <v>0.10902</v>
      </c>
      <c r="T161" s="169">
        <f>ROUND(D161*S161,2)</f>
        <v>4.2</v>
      </c>
      <c r="U161" s="157"/>
      <c r="V161" s="157"/>
      <c r="W161" s="157"/>
      <c r="X161" s="157"/>
      <c r="Y161" s="157"/>
      <c r="Z161" s="157"/>
      <c r="AA161" s="157"/>
      <c r="AB161" s="157"/>
      <c r="AC161" s="157"/>
      <c r="AD161" s="157" t="s">
        <v>126</v>
      </c>
      <c r="AE161" s="157"/>
      <c r="AF161" s="157"/>
      <c r="AG161" s="157"/>
      <c r="AH161" s="157"/>
      <c r="AI161" s="157"/>
      <c r="AJ161" s="157"/>
      <c r="AK161" s="157"/>
      <c r="AL161" s="157"/>
      <c r="AM161" s="157"/>
      <c r="AN161" s="157"/>
      <c r="AO161" s="157"/>
      <c r="AP161" s="157"/>
      <c r="AQ161" s="157"/>
      <c r="AR161" s="157"/>
      <c r="AS161" s="157"/>
      <c r="AT161" s="157"/>
      <c r="AU161" s="157"/>
      <c r="AV161" s="157"/>
      <c r="AW161" s="157"/>
      <c r="AX161" s="157"/>
      <c r="AY161" s="157"/>
      <c r="AZ161" s="157"/>
      <c r="BA161" s="157"/>
      <c r="BB161" s="157"/>
      <c r="BC161" s="157"/>
      <c r="BD161" s="157"/>
      <c r="BE161" s="157"/>
      <c r="BF161" s="157"/>
      <c r="BG161" s="157"/>
    </row>
    <row r="162" spans="1:30" ht="12.75">
      <c r="A162" s="159" t="s">
        <v>122</v>
      </c>
      <c r="B162" s="190" t="s">
        <v>96</v>
      </c>
      <c r="C162" s="164"/>
      <c r="D162" s="166"/>
      <c r="E162" s="171"/>
      <c r="F162" s="171">
        <f>SUMIF(AD163:AD163,"&lt;&gt;NOR",F163:F163)</f>
        <v>0</v>
      </c>
      <c r="G162" s="171"/>
      <c r="H162" s="171">
        <f>SUM(H163:H163)</f>
        <v>0</v>
      </c>
      <c r="I162" s="171"/>
      <c r="J162" s="171">
        <f>SUM(J163:J163)</f>
        <v>0</v>
      </c>
      <c r="K162" s="171"/>
      <c r="L162" s="171">
        <f>SUM(L163:L163)</f>
        <v>0</v>
      </c>
      <c r="M162" s="171"/>
      <c r="N162" s="171">
        <f>SUM(N163:N163)</f>
        <v>0</v>
      </c>
      <c r="O162" s="171"/>
      <c r="P162" s="171">
        <f>SUM(P163:P163)</f>
        <v>0</v>
      </c>
      <c r="Q162" s="171"/>
      <c r="R162" s="171"/>
      <c r="S162" s="172"/>
      <c r="T162" s="171">
        <f>SUM(T163:T163)</f>
        <v>0</v>
      </c>
      <c r="AD162" t="s">
        <v>123</v>
      </c>
    </row>
    <row r="163" spans="1:59" ht="12.75" outlineLevel="1">
      <c r="A163" s="179">
        <v>135</v>
      </c>
      <c r="B163" s="191" t="s">
        <v>269</v>
      </c>
      <c r="C163" s="180" t="s">
        <v>200</v>
      </c>
      <c r="D163" s="181">
        <v>1</v>
      </c>
      <c r="E163" s="182"/>
      <c r="F163" s="183">
        <f>ROUND(D163*E163,2)</f>
        <v>0</v>
      </c>
      <c r="G163" s="182"/>
      <c r="H163" s="183">
        <f>ROUND(D163*G163,2)</f>
        <v>0</v>
      </c>
      <c r="I163" s="182"/>
      <c r="J163" s="183">
        <f>ROUND(D163*I163,2)</f>
        <v>0</v>
      </c>
      <c r="K163" s="183">
        <v>21</v>
      </c>
      <c r="L163" s="183">
        <f>F163*(1+K163/100)</f>
        <v>0</v>
      </c>
      <c r="M163" s="183">
        <v>0</v>
      </c>
      <c r="N163" s="183">
        <f>ROUND(D163*M163,2)</f>
        <v>0</v>
      </c>
      <c r="O163" s="183">
        <v>0</v>
      </c>
      <c r="P163" s="183">
        <f>ROUND(D163*O163,2)</f>
        <v>0</v>
      </c>
      <c r="Q163" s="183"/>
      <c r="R163" s="183"/>
      <c r="S163" s="184">
        <v>0</v>
      </c>
      <c r="T163" s="183">
        <f>ROUND(D163*S163,2)</f>
        <v>0</v>
      </c>
      <c r="U163" s="157"/>
      <c r="V163" s="157"/>
      <c r="W163" s="157"/>
      <c r="X163" s="157"/>
      <c r="Y163" s="157"/>
      <c r="Z163" s="157"/>
      <c r="AA163" s="157"/>
      <c r="AB163" s="157"/>
      <c r="AC163" s="157"/>
      <c r="AD163" s="157" t="s">
        <v>145</v>
      </c>
      <c r="AE163" s="157"/>
      <c r="AF163" s="157"/>
      <c r="AG163" s="157"/>
      <c r="AH163" s="157"/>
      <c r="AI163" s="157"/>
      <c r="AJ163" s="157"/>
      <c r="AK163" s="157"/>
      <c r="AL163" s="157"/>
      <c r="AM163" s="157"/>
      <c r="AN163" s="157"/>
      <c r="AO163" s="157"/>
      <c r="AP163" s="157"/>
      <c r="AQ163" s="157"/>
      <c r="AR163" s="157"/>
      <c r="AS163" s="157"/>
      <c r="AT163" s="157"/>
      <c r="AU163" s="157"/>
      <c r="AV163" s="157"/>
      <c r="AW163" s="157"/>
      <c r="AX163" s="157"/>
      <c r="AY163" s="157"/>
      <c r="AZ163" s="157"/>
      <c r="BA163" s="157"/>
      <c r="BB163" s="157"/>
      <c r="BC163" s="157"/>
      <c r="BD163" s="157"/>
      <c r="BE163" s="157"/>
      <c r="BF163" s="157"/>
      <c r="BG163" s="157"/>
    </row>
    <row r="164" spans="1:29" ht="12.75">
      <c r="A164" s="6"/>
      <c r="B164" s="192" t="s">
        <v>270</v>
      </c>
      <c r="C164" s="9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AB164">
        <v>15</v>
      </c>
      <c r="AC164">
        <v>21</v>
      </c>
    </row>
    <row r="165" spans="1:30" ht="12.75">
      <c r="A165" s="185"/>
      <c r="B165" s="193" t="s">
        <v>270</v>
      </c>
      <c r="C165" s="186"/>
      <c r="D165" s="187"/>
      <c r="E165" s="187"/>
      <c r="F165" s="188">
        <f>F8+F12+F23+F25+F29+F31+F33+F41+F50+F62+F67+F83+F107+F132+F136+F143+F145+F150+F154+F158+F162</f>
        <v>0</v>
      </c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AB165">
        <f>SUMIF(K7:K163,AB164,F7:F163)</f>
        <v>0</v>
      </c>
      <c r="AC165">
        <f>SUMIF(K7:K163,AC164,F7:F163)</f>
        <v>0</v>
      </c>
      <c r="AD165" t="s">
        <v>271</v>
      </c>
    </row>
    <row r="166" spans="1:20" ht="12.75">
      <c r="A166" s="6"/>
      <c r="B166" s="192" t="s">
        <v>270</v>
      </c>
      <c r="C166" s="9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</row>
    <row r="167" spans="1:20" ht="12.75">
      <c r="A167" s="6"/>
      <c r="B167" s="192" t="s">
        <v>270</v>
      </c>
      <c r="C167" s="9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</row>
    <row r="168" spans="1:20" ht="12.75">
      <c r="A168" s="246"/>
      <c r="B168" s="247"/>
      <c r="C168" s="9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</row>
    <row r="169" spans="1:20" ht="12.75">
      <c r="A169" s="6"/>
      <c r="B169" s="192" t="s">
        <v>270</v>
      </c>
      <c r="C169" s="9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</row>
    <row r="170" spans="2:30" ht="12.75">
      <c r="B170" s="194"/>
      <c r="C170" s="150"/>
      <c r="AD170" t="s">
        <v>272</v>
      </c>
    </row>
    <row r="171" ht="12.75">
      <c r="C171" s="150"/>
    </row>
    <row r="172" ht="12.75">
      <c r="C172" s="150"/>
    </row>
    <row r="173" ht="12.75">
      <c r="C173" s="150"/>
    </row>
    <row r="174" ht="12.75">
      <c r="C174" s="150"/>
    </row>
    <row r="175" ht="12.75">
      <c r="C175" s="150"/>
    </row>
    <row r="176" ht="12.75">
      <c r="C176" s="150"/>
    </row>
    <row r="177" ht="12.75">
      <c r="C177" s="150"/>
    </row>
    <row r="178" ht="12.75">
      <c r="C178" s="150"/>
    </row>
    <row r="179" ht="12.75">
      <c r="C179" s="150"/>
    </row>
    <row r="180" ht="12.75">
      <c r="C180" s="150"/>
    </row>
    <row r="181" ht="12.75">
      <c r="C181" s="150"/>
    </row>
    <row r="182" ht="12.75">
      <c r="C182" s="150"/>
    </row>
    <row r="183" ht="12.75">
      <c r="C183" s="150"/>
    </row>
    <row r="184" ht="12.75">
      <c r="C184" s="150"/>
    </row>
    <row r="185" ht="12.75">
      <c r="C185" s="150"/>
    </row>
    <row r="186" ht="12.75">
      <c r="C186" s="150"/>
    </row>
    <row r="187" ht="12.75">
      <c r="C187" s="150"/>
    </row>
    <row r="188" ht="12.75">
      <c r="C188" s="150"/>
    </row>
    <row r="189" ht="12.75">
      <c r="C189" s="150"/>
    </row>
    <row r="190" ht="12.75">
      <c r="C190" s="150"/>
    </row>
    <row r="191" ht="12.75">
      <c r="C191" s="150"/>
    </row>
    <row r="192" ht="12.75">
      <c r="C192" s="150"/>
    </row>
    <row r="193" ht="12.75">
      <c r="C193" s="150"/>
    </row>
    <row r="194" ht="12.75">
      <c r="C194" s="150"/>
    </row>
    <row r="195" ht="12.75">
      <c r="C195" s="150"/>
    </row>
    <row r="196" ht="12.75">
      <c r="C196" s="150"/>
    </row>
    <row r="197" ht="12.75">
      <c r="C197" s="150"/>
    </row>
    <row r="198" ht="12.75">
      <c r="C198" s="150"/>
    </row>
    <row r="199" ht="12.75">
      <c r="C199" s="150"/>
    </row>
    <row r="200" ht="12.75">
      <c r="C200" s="150"/>
    </row>
    <row r="201" ht="12.75">
      <c r="C201" s="150"/>
    </row>
    <row r="202" ht="12.75">
      <c r="C202" s="150"/>
    </row>
    <row r="203" ht="12.75">
      <c r="C203" s="150"/>
    </row>
    <row r="204" ht="12.75">
      <c r="C204" s="150"/>
    </row>
    <row r="205" ht="12.75">
      <c r="C205" s="150"/>
    </row>
    <row r="206" ht="12.75">
      <c r="C206" s="150"/>
    </row>
    <row r="207" ht="12.75">
      <c r="C207" s="150"/>
    </row>
    <row r="208" ht="12.75">
      <c r="C208" s="150"/>
    </row>
    <row r="209" ht="12.75">
      <c r="C209" s="150"/>
    </row>
    <row r="210" ht="12.75">
      <c r="C210" s="150"/>
    </row>
    <row r="211" ht="12.75">
      <c r="C211" s="150"/>
    </row>
    <row r="212" ht="12.75">
      <c r="C212" s="150"/>
    </row>
    <row r="213" ht="12.75">
      <c r="C213" s="150"/>
    </row>
    <row r="214" ht="12.75">
      <c r="C214" s="150"/>
    </row>
    <row r="215" ht="12.75">
      <c r="C215" s="150"/>
    </row>
    <row r="216" ht="12.75">
      <c r="C216" s="150"/>
    </row>
    <row r="217" ht="12.75">
      <c r="C217" s="150"/>
    </row>
    <row r="218" ht="12.75">
      <c r="C218" s="150"/>
    </row>
    <row r="219" ht="12.75">
      <c r="C219" s="150"/>
    </row>
    <row r="220" ht="12.75">
      <c r="C220" s="150"/>
    </row>
    <row r="221" ht="12.75">
      <c r="C221" s="150"/>
    </row>
    <row r="222" ht="12.75">
      <c r="C222" s="150"/>
    </row>
    <row r="223" ht="12.75">
      <c r="C223" s="150"/>
    </row>
    <row r="224" ht="12.75">
      <c r="C224" s="150"/>
    </row>
    <row r="225" ht="12.75">
      <c r="C225" s="150"/>
    </row>
    <row r="226" ht="12.75">
      <c r="C226" s="150"/>
    </row>
    <row r="227" ht="12.75">
      <c r="C227" s="150"/>
    </row>
    <row r="228" ht="12.75">
      <c r="C228" s="150"/>
    </row>
    <row r="229" ht="12.75">
      <c r="C229" s="150"/>
    </row>
    <row r="230" ht="12.75">
      <c r="C230" s="150"/>
    </row>
    <row r="231" ht="12.75">
      <c r="C231" s="150"/>
    </row>
    <row r="232" ht="12.75">
      <c r="C232" s="150"/>
    </row>
    <row r="233" ht="12.75">
      <c r="C233" s="150"/>
    </row>
    <row r="234" ht="12.75">
      <c r="C234" s="150"/>
    </row>
    <row r="235" ht="12.75">
      <c r="C235" s="150"/>
    </row>
    <row r="236" ht="12.75">
      <c r="C236" s="150"/>
    </row>
    <row r="237" ht="12.75">
      <c r="C237" s="150"/>
    </row>
    <row r="238" ht="12.75">
      <c r="C238" s="150"/>
    </row>
    <row r="239" ht="12.75">
      <c r="C239" s="150"/>
    </row>
    <row r="240" ht="12.75">
      <c r="C240" s="150"/>
    </row>
    <row r="241" ht="12.75">
      <c r="C241" s="150"/>
    </row>
    <row r="242" ht="12.75">
      <c r="C242" s="150"/>
    </row>
    <row r="243" ht="12.75">
      <c r="C243" s="150"/>
    </row>
    <row r="244" ht="12.75">
      <c r="C244" s="150"/>
    </row>
    <row r="245" ht="12.75">
      <c r="C245" s="150"/>
    </row>
    <row r="246" ht="12.75">
      <c r="C246" s="150"/>
    </row>
    <row r="247" ht="12.75">
      <c r="C247" s="150"/>
    </row>
    <row r="248" ht="12.75">
      <c r="C248" s="150"/>
    </row>
    <row r="249" ht="12.75">
      <c r="C249" s="150"/>
    </row>
    <row r="250" ht="12.75">
      <c r="C250" s="150"/>
    </row>
    <row r="251" ht="12.75">
      <c r="C251" s="150"/>
    </row>
    <row r="252" ht="12.75">
      <c r="C252" s="150"/>
    </row>
    <row r="253" ht="12.75">
      <c r="C253" s="150"/>
    </row>
    <row r="254" ht="12.75">
      <c r="C254" s="150"/>
    </row>
    <row r="255" ht="12.75">
      <c r="C255" s="150"/>
    </row>
    <row r="256" ht="12.75">
      <c r="C256" s="150"/>
    </row>
    <row r="257" ht="12.75">
      <c r="C257" s="150"/>
    </row>
    <row r="258" ht="12.75">
      <c r="C258" s="150"/>
    </row>
    <row r="259" ht="12.75">
      <c r="C259" s="150"/>
    </row>
    <row r="260" ht="12.75">
      <c r="C260" s="150"/>
    </row>
    <row r="261" ht="12.75">
      <c r="C261" s="150"/>
    </row>
    <row r="262" ht="12.75">
      <c r="C262" s="150"/>
    </row>
    <row r="263" ht="12.75">
      <c r="C263" s="150"/>
    </row>
    <row r="264" ht="12.75">
      <c r="C264" s="150"/>
    </row>
    <row r="265" ht="12.75">
      <c r="C265" s="150"/>
    </row>
    <row r="266" ht="12.75">
      <c r="C266" s="150"/>
    </row>
    <row r="267" ht="12.75">
      <c r="C267" s="150"/>
    </row>
    <row r="268" ht="12.75">
      <c r="C268" s="150"/>
    </row>
    <row r="269" ht="12.75">
      <c r="C269" s="150"/>
    </row>
    <row r="270" ht="12.75">
      <c r="C270" s="150"/>
    </row>
    <row r="271" ht="12.75">
      <c r="C271" s="150"/>
    </row>
    <row r="272" ht="12.75">
      <c r="C272" s="150"/>
    </row>
    <row r="273" ht="12.75">
      <c r="C273" s="150"/>
    </row>
    <row r="274" ht="12.75">
      <c r="C274" s="150"/>
    </row>
    <row r="275" ht="12.75">
      <c r="C275" s="150"/>
    </row>
    <row r="276" ht="12.75">
      <c r="C276" s="150"/>
    </row>
    <row r="277" ht="12.75">
      <c r="C277" s="150"/>
    </row>
    <row r="278" ht="12.75">
      <c r="C278" s="150"/>
    </row>
    <row r="279" ht="12.75">
      <c r="C279" s="150"/>
    </row>
    <row r="280" ht="12.75">
      <c r="C280" s="150"/>
    </row>
    <row r="281" ht="12.75">
      <c r="C281" s="150"/>
    </row>
    <row r="282" ht="12.75">
      <c r="C282" s="150"/>
    </row>
    <row r="283" ht="12.75">
      <c r="C283" s="150"/>
    </row>
    <row r="284" ht="12.75">
      <c r="C284" s="150"/>
    </row>
    <row r="285" ht="12.75">
      <c r="C285" s="150"/>
    </row>
    <row r="286" ht="12.75">
      <c r="C286" s="150"/>
    </row>
    <row r="287" ht="12.75">
      <c r="C287" s="150"/>
    </row>
    <row r="288" ht="12.75">
      <c r="C288" s="150"/>
    </row>
    <row r="289" ht="12.75">
      <c r="C289" s="150"/>
    </row>
    <row r="290" ht="12.75">
      <c r="C290" s="150"/>
    </row>
    <row r="291" ht="12.75">
      <c r="C291" s="150"/>
    </row>
    <row r="292" ht="12.75">
      <c r="C292" s="150"/>
    </row>
    <row r="293" ht="12.75">
      <c r="C293" s="150"/>
    </row>
    <row r="294" ht="12.75">
      <c r="C294" s="150"/>
    </row>
    <row r="295" ht="12.75">
      <c r="C295" s="150"/>
    </row>
    <row r="296" ht="12.75">
      <c r="C296" s="150"/>
    </row>
    <row r="297" ht="12.75">
      <c r="C297" s="150"/>
    </row>
    <row r="298" ht="12.75">
      <c r="C298" s="150"/>
    </row>
    <row r="299" ht="12.75">
      <c r="C299" s="150"/>
    </row>
    <row r="300" ht="12.75">
      <c r="C300" s="150"/>
    </row>
    <row r="301" ht="12.75">
      <c r="C301" s="150"/>
    </row>
    <row r="302" ht="12.75">
      <c r="C302" s="150"/>
    </row>
    <row r="303" ht="12.75">
      <c r="C303" s="150"/>
    </row>
    <row r="304" ht="12.75">
      <c r="C304" s="150"/>
    </row>
    <row r="305" ht="12.75">
      <c r="C305" s="150"/>
    </row>
    <row r="306" ht="12.75">
      <c r="C306" s="150"/>
    </row>
    <row r="307" ht="12.75">
      <c r="C307" s="150"/>
    </row>
    <row r="308" ht="12.75">
      <c r="C308" s="150"/>
    </row>
    <row r="309" ht="12.75">
      <c r="C309" s="150"/>
    </row>
    <row r="310" ht="12.75">
      <c r="C310" s="150"/>
    </row>
    <row r="311" ht="12.75">
      <c r="C311" s="150"/>
    </row>
    <row r="312" ht="12.75">
      <c r="C312" s="150"/>
    </row>
    <row r="313" ht="12.75">
      <c r="C313" s="150"/>
    </row>
    <row r="314" ht="12.75">
      <c r="C314" s="150"/>
    </row>
    <row r="315" ht="12.75">
      <c r="C315" s="150"/>
    </row>
    <row r="316" ht="12.75">
      <c r="C316" s="150"/>
    </row>
    <row r="317" ht="12.75">
      <c r="C317" s="150"/>
    </row>
    <row r="318" ht="12.75">
      <c r="C318" s="150"/>
    </row>
    <row r="319" ht="12.75">
      <c r="C319" s="150"/>
    </row>
    <row r="320" ht="12.75">
      <c r="C320" s="150"/>
    </row>
    <row r="321" ht="12.75">
      <c r="C321" s="150"/>
    </row>
    <row r="322" ht="12.75">
      <c r="C322" s="150"/>
    </row>
    <row r="323" ht="12.75">
      <c r="C323" s="150"/>
    </row>
    <row r="324" ht="12.75">
      <c r="C324" s="150"/>
    </row>
    <row r="325" ht="12.75">
      <c r="C325" s="150"/>
    </row>
    <row r="326" ht="12.75">
      <c r="C326" s="150"/>
    </row>
    <row r="327" ht="12.75">
      <c r="C327" s="150"/>
    </row>
    <row r="328" ht="12.75">
      <c r="C328" s="150"/>
    </row>
    <row r="329" ht="12.75">
      <c r="C329" s="150"/>
    </row>
    <row r="330" ht="12.75">
      <c r="C330" s="150"/>
    </row>
    <row r="331" ht="12.75">
      <c r="C331" s="150"/>
    </row>
    <row r="332" ht="12.75">
      <c r="C332" s="150"/>
    </row>
    <row r="333" ht="12.75">
      <c r="C333" s="150"/>
    </row>
    <row r="334" ht="12.75">
      <c r="C334" s="150"/>
    </row>
    <row r="335" ht="12.75">
      <c r="C335" s="150"/>
    </row>
    <row r="336" ht="12.75">
      <c r="C336" s="150"/>
    </row>
    <row r="337" ht="12.75">
      <c r="C337" s="150"/>
    </row>
    <row r="338" ht="12.75">
      <c r="C338" s="150"/>
    </row>
    <row r="339" ht="12.75">
      <c r="C339" s="150"/>
    </row>
    <row r="340" ht="12.75">
      <c r="C340" s="150"/>
    </row>
    <row r="341" ht="12.75">
      <c r="C341" s="150"/>
    </row>
    <row r="342" ht="12.75">
      <c r="C342" s="150"/>
    </row>
    <row r="343" ht="12.75">
      <c r="C343" s="150"/>
    </row>
    <row r="344" ht="12.75">
      <c r="C344" s="150"/>
    </row>
    <row r="345" ht="12.75">
      <c r="C345" s="150"/>
    </row>
    <row r="346" ht="12.75">
      <c r="C346" s="150"/>
    </row>
    <row r="347" ht="12.75">
      <c r="C347" s="150"/>
    </row>
    <row r="348" ht="12.75">
      <c r="C348" s="150"/>
    </row>
    <row r="349" ht="12.75">
      <c r="C349" s="150"/>
    </row>
    <row r="350" ht="12.75">
      <c r="C350" s="150"/>
    </row>
    <row r="351" ht="12.75">
      <c r="C351" s="150"/>
    </row>
    <row r="352" ht="12.75">
      <c r="C352" s="150"/>
    </row>
    <row r="353" ht="12.75">
      <c r="C353" s="150"/>
    </row>
    <row r="354" ht="12.75">
      <c r="C354" s="150"/>
    </row>
    <row r="355" ht="12.75">
      <c r="C355" s="150"/>
    </row>
    <row r="356" ht="12.75">
      <c r="C356" s="150"/>
    </row>
    <row r="357" ht="12.75">
      <c r="C357" s="150"/>
    </row>
    <row r="358" ht="12.75">
      <c r="C358" s="150"/>
    </row>
    <row r="359" ht="12.75">
      <c r="C359" s="150"/>
    </row>
    <row r="360" ht="12.75">
      <c r="C360" s="150"/>
    </row>
    <row r="361" ht="12.75">
      <c r="C361" s="150"/>
    </row>
    <row r="362" ht="12.75">
      <c r="C362" s="150"/>
    </row>
    <row r="363" ht="12.75">
      <c r="C363" s="150"/>
    </row>
    <row r="364" ht="12.75">
      <c r="C364" s="150"/>
    </row>
    <row r="365" ht="12.75">
      <c r="C365" s="150"/>
    </row>
    <row r="366" ht="12.75">
      <c r="C366" s="150"/>
    </row>
    <row r="367" ht="12.75">
      <c r="C367" s="150"/>
    </row>
    <row r="368" ht="12.75">
      <c r="C368" s="150"/>
    </row>
    <row r="369" ht="12.75">
      <c r="C369" s="150"/>
    </row>
    <row r="370" ht="12.75">
      <c r="C370" s="150"/>
    </row>
    <row r="371" ht="12.75">
      <c r="C371" s="150"/>
    </row>
    <row r="372" ht="12.75">
      <c r="C372" s="150"/>
    </row>
    <row r="373" ht="12.75">
      <c r="C373" s="150"/>
    </row>
    <row r="374" ht="12.75">
      <c r="C374" s="150"/>
    </row>
    <row r="375" ht="12.75">
      <c r="C375" s="150"/>
    </row>
    <row r="376" ht="12.75">
      <c r="C376" s="150"/>
    </row>
    <row r="377" ht="12.75">
      <c r="C377" s="150"/>
    </row>
    <row r="378" ht="12.75">
      <c r="C378" s="150"/>
    </row>
    <row r="379" ht="12.75">
      <c r="C379" s="150"/>
    </row>
    <row r="380" ht="12.75">
      <c r="C380" s="150"/>
    </row>
    <row r="381" ht="12.75">
      <c r="C381" s="150"/>
    </row>
    <row r="382" ht="12.75">
      <c r="C382" s="150"/>
    </row>
    <row r="383" ht="12.75">
      <c r="C383" s="150"/>
    </row>
    <row r="384" ht="12.75">
      <c r="C384" s="150"/>
    </row>
    <row r="385" ht="12.75">
      <c r="C385" s="150"/>
    </row>
    <row r="386" ht="12.75">
      <c r="C386" s="150"/>
    </row>
    <row r="387" ht="12.75">
      <c r="C387" s="150"/>
    </row>
    <row r="388" ht="12.75">
      <c r="C388" s="150"/>
    </row>
    <row r="389" ht="12.75">
      <c r="C389" s="150"/>
    </row>
    <row r="390" ht="12.75">
      <c r="C390" s="150"/>
    </row>
    <row r="391" ht="12.75">
      <c r="C391" s="150"/>
    </row>
    <row r="392" ht="12.75">
      <c r="C392" s="150"/>
    </row>
    <row r="393" ht="12.75">
      <c r="C393" s="150"/>
    </row>
    <row r="394" ht="12.75">
      <c r="C394" s="150"/>
    </row>
    <row r="395" ht="12.75">
      <c r="C395" s="150"/>
    </row>
    <row r="396" ht="12.75">
      <c r="C396" s="150"/>
    </row>
    <row r="397" ht="12.75">
      <c r="C397" s="150"/>
    </row>
    <row r="398" ht="12.75">
      <c r="C398" s="150"/>
    </row>
    <row r="399" ht="12.75">
      <c r="C399" s="150"/>
    </row>
    <row r="400" ht="12.75">
      <c r="C400" s="150"/>
    </row>
    <row r="401" ht="12.75">
      <c r="C401" s="150"/>
    </row>
    <row r="402" ht="12.75">
      <c r="C402" s="150"/>
    </row>
    <row r="403" ht="12.75">
      <c r="C403" s="150"/>
    </row>
    <row r="404" ht="12.75">
      <c r="C404" s="150"/>
    </row>
    <row r="405" ht="12.75">
      <c r="C405" s="150"/>
    </row>
    <row r="406" ht="12.75">
      <c r="C406" s="150"/>
    </row>
    <row r="407" ht="12.75">
      <c r="C407" s="150"/>
    </row>
    <row r="408" ht="12.75">
      <c r="C408" s="150"/>
    </row>
    <row r="409" ht="12.75">
      <c r="C409" s="150"/>
    </row>
    <row r="410" ht="12.75">
      <c r="C410" s="150"/>
    </row>
    <row r="411" ht="12.75">
      <c r="C411" s="150"/>
    </row>
    <row r="412" ht="12.75">
      <c r="C412" s="150"/>
    </row>
    <row r="413" ht="12.75">
      <c r="C413" s="150"/>
    </row>
    <row r="414" ht="12.75">
      <c r="C414" s="150"/>
    </row>
    <row r="415" ht="12.75">
      <c r="C415" s="150"/>
    </row>
    <row r="416" ht="12.75">
      <c r="C416" s="150"/>
    </row>
    <row r="417" ht="12.75">
      <c r="C417" s="150"/>
    </row>
    <row r="418" ht="12.75">
      <c r="C418" s="150"/>
    </row>
    <row r="419" ht="12.75">
      <c r="C419" s="150"/>
    </row>
    <row r="420" ht="12.75">
      <c r="C420" s="150"/>
    </row>
    <row r="421" ht="12.75">
      <c r="C421" s="150"/>
    </row>
    <row r="422" ht="12.75">
      <c r="C422" s="150"/>
    </row>
    <row r="423" ht="12.75">
      <c r="C423" s="150"/>
    </row>
    <row r="424" ht="12.75">
      <c r="C424" s="150"/>
    </row>
    <row r="425" ht="12.75">
      <c r="C425" s="150"/>
    </row>
    <row r="426" ht="12.75">
      <c r="C426" s="150"/>
    </row>
    <row r="427" ht="12.75">
      <c r="C427" s="150"/>
    </row>
    <row r="428" ht="12.75">
      <c r="C428" s="150"/>
    </row>
    <row r="429" ht="12.75">
      <c r="C429" s="150"/>
    </row>
    <row r="430" ht="12.75">
      <c r="C430" s="150"/>
    </row>
    <row r="431" ht="12.75">
      <c r="C431" s="150"/>
    </row>
    <row r="432" ht="12.75">
      <c r="C432" s="150"/>
    </row>
    <row r="433" ht="12.75">
      <c r="C433" s="150"/>
    </row>
    <row r="434" ht="12.75">
      <c r="C434" s="150"/>
    </row>
    <row r="435" ht="12.75">
      <c r="C435" s="150"/>
    </row>
    <row r="436" ht="12.75">
      <c r="C436" s="150"/>
    </row>
    <row r="437" ht="12.75">
      <c r="C437" s="150"/>
    </row>
    <row r="438" ht="12.75">
      <c r="C438" s="150"/>
    </row>
    <row r="439" ht="12.75">
      <c r="C439" s="150"/>
    </row>
    <row r="440" ht="12.75">
      <c r="C440" s="150"/>
    </row>
    <row r="441" ht="12.75">
      <c r="C441" s="150"/>
    </row>
    <row r="442" ht="12.75">
      <c r="C442" s="150"/>
    </row>
    <row r="443" ht="12.75">
      <c r="C443" s="150"/>
    </row>
    <row r="444" ht="12.75">
      <c r="C444" s="150"/>
    </row>
    <row r="445" ht="12.75">
      <c r="C445" s="150"/>
    </row>
    <row r="446" ht="12.75">
      <c r="C446" s="150"/>
    </row>
    <row r="447" ht="12.75">
      <c r="C447" s="150"/>
    </row>
    <row r="448" ht="12.75">
      <c r="C448" s="150"/>
    </row>
    <row r="449" ht="12.75">
      <c r="C449" s="150"/>
    </row>
    <row r="450" ht="12.75">
      <c r="C450" s="150"/>
    </row>
    <row r="451" ht="12.75">
      <c r="C451" s="150"/>
    </row>
    <row r="452" ht="12.75">
      <c r="C452" s="150"/>
    </row>
    <row r="453" ht="12.75">
      <c r="C453" s="150"/>
    </row>
    <row r="454" ht="12.75">
      <c r="C454" s="150"/>
    </row>
    <row r="455" ht="12.75">
      <c r="C455" s="150"/>
    </row>
    <row r="456" ht="12.75">
      <c r="C456" s="150"/>
    </row>
    <row r="457" ht="12.75">
      <c r="C457" s="150"/>
    </row>
    <row r="458" ht="12.75">
      <c r="C458" s="150"/>
    </row>
    <row r="459" ht="12.75">
      <c r="C459" s="150"/>
    </row>
    <row r="460" ht="12.75">
      <c r="C460" s="150"/>
    </row>
    <row r="461" ht="12.75">
      <c r="C461" s="150"/>
    </row>
    <row r="462" ht="12.75">
      <c r="C462" s="150"/>
    </row>
    <row r="463" ht="12.75">
      <c r="C463" s="150"/>
    </row>
    <row r="464" ht="12.75">
      <c r="C464" s="150"/>
    </row>
    <row r="465" ht="12.75">
      <c r="C465" s="150"/>
    </row>
    <row r="466" ht="12.75">
      <c r="C466" s="150"/>
    </row>
    <row r="467" ht="12.75">
      <c r="C467" s="150"/>
    </row>
    <row r="468" ht="12.75">
      <c r="C468" s="150"/>
    </row>
    <row r="469" ht="12.75">
      <c r="C469" s="150"/>
    </row>
    <row r="470" ht="12.75">
      <c r="C470" s="150"/>
    </row>
    <row r="471" ht="12.75">
      <c r="C471" s="150"/>
    </row>
    <row r="472" ht="12.75">
      <c r="C472" s="150"/>
    </row>
    <row r="473" ht="12.75">
      <c r="C473" s="150"/>
    </row>
    <row r="474" ht="12.75">
      <c r="C474" s="150"/>
    </row>
    <row r="475" ht="12.75">
      <c r="C475" s="150"/>
    </row>
    <row r="476" ht="12.75">
      <c r="C476" s="150"/>
    </row>
    <row r="477" ht="12.75">
      <c r="C477" s="150"/>
    </row>
    <row r="478" ht="12.75">
      <c r="C478" s="150"/>
    </row>
    <row r="479" ht="12.75">
      <c r="C479" s="150"/>
    </row>
    <row r="480" ht="12.75">
      <c r="C480" s="150"/>
    </row>
    <row r="481" ht="12.75">
      <c r="C481" s="150"/>
    </row>
    <row r="482" ht="12.75">
      <c r="C482" s="150"/>
    </row>
    <row r="483" ht="12.75">
      <c r="C483" s="150"/>
    </row>
    <row r="484" ht="12.75">
      <c r="C484" s="150"/>
    </row>
    <row r="485" ht="12.75">
      <c r="C485" s="150"/>
    </row>
    <row r="486" ht="12.75">
      <c r="C486" s="150"/>
    </row>
    <row r="487" ht="12.75">
      <c r="C487" s="150"/>
    </row>
    <row r="488" ht="12.75">
      <c r="C488" s="150"/>
    </row>
    <row r="489" ht="12.75">
      <c r="C489" s="150"/>
    </row>
    <row r="490" ht="12.75">
      <c r="C490" s="150"/>
    </row>
    <row r="491" ht="12.75">
      <c r="C491" s="150"/>
    </row>
    <row r="492" ht="12.75">
      <c r="C492" s="150"/>
    </row>
    <row r="493" ht="12.75">
      <c r="C493" s="150"/>
    </row>
    <row r="494" ht="12.75">
      <c r="C494" s="150"/>
    </row>
    <row r="495" ht="12.75">
      <c r="C495" s="150"/>
    </row>
    <row r="496" ht="12.75">
      <c r="C496" s="150"/>
    </row>
    <row r="497" ht="12.75">
      <c r="C497" s="150"/>
    </row>
    <row r="498" ht="12.75">
      <c r="C498" s="150"/>
    </row>
    <row r="499" ht="12.75">
      <c r="C499" s="150"/>
    </row>
    <row r="500" ht="12.75">
      <c r="C500" s="150"/>
    </row>
    <row r="501" ht="12.75">
      <c r="C501" s="150"/>
    </row>
    <row r="502" ht="12.75">
      <c r="C502" s="150"/>
    </row>
    <row r="503" ht="12.75">
      <c r="C503" s="150"/>
    </row>
    <row r="504" ht="12.75">
      <c r="C504" s="150"/>
    </row>
    <row r="505" ht="12.75">
      <c r="C505" s="150"/>
    </row>
    <row r="506" ht="12.75">
      <c r="C506" s="150"/>
    </row>
    <row r="507" ht="12.75">
      <c r="C507" s="150"/>
    </row>
    <row r="508" ht="12.75">
      <c r="C508" s="150"/>
    </row>
    <row r="509" ht="12.75">
      <c r="C509" s="150"/>
    </row>
    <row r="510" ht="12.75">
      <c r="C510" s="150"/>
    </row>
    <row r="511" ht="12.75">
      <c r="C511" s="150"/>
    </row>
    <row r="512" ht="12.75">
      <c r="C512" s="150"/>
    </row>
    <row r="513" ht="12.75">
      <c r="C513" s="150"/>
    </row>
    <row r="514" ht="12.75">
      <c r="C514" s="150"/>
    </row>
    <row r="515" ht="12.75">
      <c r="C515" s="150"/>
    </row>
    <row r="516" ht="12.75">
      <c r="C516" s="150"/>
    </row>
    <row r="517" ht="12.75">
      <c r="C517" s="150"/>
    </row>
    <row r="518" ht="12.75">
      <c r="C518" s="150"/>
    </row>
    <row r="519" ht="12.75">
      <c r="C519" s="150"/>
    </row>
    <row r="520" ht="12.75">
      <c r="C520" s="150"/>
    </row>
    <row r="521" ht="12.75">
      <c r="C521" s="150"/>
    </row>
    <row r="522" ht="12.75">
      <c r="C522" s="150"/>
    </row>
    <row r="523" ht="12.75">
      <c r="C523" s="150"/>
    </row>
    <row r="524" ht="12.75">
      <c r="C524" s="150"/>
    </row>
    <row r="525" ht="12.75">
      <c r="C525" s="150"/>
    </row>
    <row r="526" ht="12.75">
      <c r="C526" s="150"/>
    </row>
    <row r="527" ht="12.75">
      <c r="C527" s="150"/>
    </row>
    <row r="528" ht="12.75">
      <c r="C528" s="150"/>
    </row>
    <row r="529" ht="12.75">
      <c r="C529" s="150"/>
    </row>
    <row r="530" ht="12.75">
      <c r="C530" s="150"/>
    </row>
    <row r="531" ht="12.75">
      <c r="C531" s="150"/>
    </row>
    <row r="532" ht="12.75">
      <c r="C532" s="150"/>
    </row>
    <row r="533" ht="12.75">
      <c r="C533" s="150"/>
    </row>
    <row r="534" ht="12.75">
      <c r="C534" s="150"/>
    </row>
    <row r="535" ht="12.75">
      <c r="C535" s="150"/>
    </row>
    <row r="536" ht="12.75">
      <c r="C536" s="150"/>
    </row>
    <row r="537" ht="12.75">
      <c r="C537" s="150"/>
    </row>
    <row r="538" ht="12.75">
      <c r="C538" s="150"/>
    </row>
    <row r="539" ht="12.75">
      <c r="C539" s="150"/>
    </row>
    <row r="540" ht="12.75">
      <c r="C540" s="150"/>
    </row>
    <row r="541" ht="12.75">
      <c r="C541" s="150"/>
    </row>
    <row r="542" ht="12.75">
      <c r="C542" s="150"/>
    </row>
    <row r="543" ht="12.75">
      <c r="C543" s="150"/>
    </row>
    <row r="544" ht="12.75">
      <c r="C544" s="150"/>
    </row>
    <row r="545" ht="12.75">
      <c r="C545" s="150"/>
    </row>
    <row r="546" ht="12.75">
      <c r="C546" s="150"/>
    </row>
    <row r="547" ht="12.75">
      <c r="C547" s="150"/>
    </row>
    <row r="548" ht="12.75">
      <c r="C548" s="150"/>
    </row>
    <row r="549" ht="12.75">
      <c r="C549" s="150"/>
    </row>
    <row r="550" ht="12.75">
      <c r="C550" s="150"/>
    </row>
    <row r="551" ht="12.75">
      <c r="C551" s="150"/>
    </row>
    <row r="552" ht="12.75">
      <c r="C552" s="150"/>
    </row>
    <row r="553" ht="12.75">
      <c r="C553" s="150"/>
    </row>
    <row r="554" ht="12.75">
      <c r="C554" s="150"/>
    </row>
    <row r="555" ht="12.75">
      <c r="C555" s="150"/>
    </row>
    <row r="556" ht="12.75">
      <c r="C556" s="150"/>
    </row>
    <row r="557" ht="12.75">
      <c r="C557" s="150"/>
    </row>
    <row r="558" ht="12.75">
      <c r="C558" s="150"/>
    </row>
    <row r="559" ht="12.75">
      <c r="C559" s="150"/>
    </row>
    <row r="560" ht="12.75">
      <c r="C560" s="150"/>
    </row>
    <row r="561" ht="12.75">
      <c r="C561" s="150"/>
    </row>
    <row r="562" ht="12.75">
      <c r="C562" s="150"/>
    </row>
    <row r="563" ht="12.75">
      <c r="C563" s="150"/>
    </row>
    <row r="564" ht="12.75">
      <c r="C564" s="150"/>
    </row>
    <row r="565" ht="12.75">
      <c r="C565" s="150"/>
    </row>
    <row r="566" ht="12.75">
      <c r="C566" s="150"/>
    </row>
    <row r="567" ht="12.75">
      <c r="C567" s="150"/>
    </row>
    <row r="568" ht="12.75">
      <c r="C568" s="150"/>
    </row>
    <row r="569" ht="12.75">
      <c r="C569" s="150"/>
    </row>
    <row r="570" ht="12.75">
      <c r="C570" s="150"/>
    </row>
    <row r="571" ht="12.75">
      <c r="C571" s="150"/>
    </row>
    <row r="572" ht="12.75">
      <c r="C572" s="150"/>
    </row>
    <row r="573" ht="12.75">
      <c r="C573" s="150"/>
    </row>
    <row r="574" ht="12.75">
      <c r="C574" s="150"/>
    </row>
    <row r="575" ht="12.75">
      <c r="C575" s="150"/>
    </row>
    <row r="576" ht="12.75">
      <c r="C576" s="150"/>
    </row>
    <row r="577" ht="12.75">
      <c r="C577" s="150"/>
    </row>
    <row r="578" ht="12.75">
      <c r="C578" s="150"/>
    </row>
    <row r="579" ht="12.75">
      <c r="C579" s="150"/>
    </row>
    <row r="580" ht="12.75">
      <c r="C580" s="150"/>
    </row>
    <row r="581" ht="12.75">
      <c r="C581" s="150"/>
    </row>
    <row r="582" ht="12.75">
      <c r="C582" s="150"/>
    </row>
    <row r="583" ht="12.75">
      <c r="C583" s="150"/>
    </row>
    <row r="584" ht="12.75">
      <c r="C584" s="150"/>
    </row>
    <row r="585" ht="12.75">
      <c r="C585" s="150"/>
    </row>
    <row r="586" ht="12.75">
      <c r="C586" s="150"/>
    </row>
    <row r="587" ht="12.75">
      <c r="C587" s="150"/>
    </row>
    <row r="588" ht="12.75">
      <c r="C588" s="150"/>
    </row>
    <row r="589" ht="12.75">
      <c r="C589" s="150"/>
    </row>
    <row r="590" ht="12.75">
      <c r="C590" s="150"/>
    </row>
    <row r="591" ht="12.75">
      <c r="C591" s="150"/>
    </row>
    <row r="592" ht="12.75">
      <c r="C592" s="150"/>
    </row>
    <row r="593" ht="12.75">
      <c r="C593" s="150"/>
    </row>
    <row r="594" ht="12.75">
      <c r="C594" s="150"/>
    </row>
    <row r="595" ht="12.75">
      <c r="C595" s="150"/>
    </row>
    <row r="596" ht="12.75">
      <c r="C596" s="150"/>
    </row>
    <row r="597" ht="12.75">
      <c r="C597" s="150"/>
    </row>
    <row r="598" ht="12.75">
      <c r="C598" s="150"/>
    </row>
    <row r="599" ht="12.75">
      <c r="C599" s="150"/>
    </row>
    <row r="600" ht="12.75">
      <c r="C600" s="150"/>
    </row>
    <row r="601" ht="12.75">
      <c r="C601" s="150"/>
    </row>
    <row r="602" ht="12.75">
      <c r="C602" s="150"/>
    </row>
    <row r="603" ht="12.75">
      <c r="C603" s="150"/>
    </row>
    <row r="604" ht="12.75">
      <c r="C604" s="150"/>
    </row>
    <row r="605" ht="12.75">
      <c r="C605" s="150"/>
    </row>
    <row r="606" ht="12.75">
      <c r="C606" s="150"/>
    </row>
    <row r="607" ht="12.75">
      <c r="C607" s="150"/>
    </row>
    <row r="608" ht="12.75">
      <c r="C608" s="150"/>
    </row>
    <row r="609" ht="12.75">
      <c r="C609" s="150"/>
    </row>
    <row r="610" ht="12.75">
      <c r="C610" s="150"/>
    </row>
    <row r="611" ht="12.75">
      <c r="C611" s="150"/>
    </row>
    <row r="612" ht="12.75">
      <c r="C612" s="150"/>
    </row>
    <row r="613" ht="12.75">
      <c r="C613" s="150"/>
    </row>
    <row r="614" ht="12.75">
      <c r="C614" s="150"/>
    </row>
    <row r="615" ht="12.75">
      <c r="C615" s="150"/>
    </row>
    <row r="616" ht="12.75">
      <c r="C616" s="150"/>
    </row>
    <row r="617" ht="12.75">
      <c r="C617" s="150"/>
    </row>
    <row r="618" ht="12.75">
      <c r="C618" s="150"/>
    </row>
    <row r="619" ht="12.75">
      <c r="C619" s="150"/>
    </row>
    <row r="620" ht="12.75">
      <c r="C620" s="150"/>
    </row>
    <row r="621" ht="12.75">
      <c r="C621" s="150"/>
    </row>
    <row r="622" ht="12.75">
      <c r="C622" s="150"/>
    </row>
    <row r="623" ht="12.75">
      <c r="C623" s="150"/>
    </row>
    <row r="624" ht="12.75">
      <c r="C624" s="150"/>
    </row>
    <row r="625" ht="12.75">
      <c r="C625" s="150"/>
    </row>
    <row r="626" ht="12.75">
      <c r="C626" s="150"/>
    </row>
    <row r="627" ht="12.75">
      <c r="C627" s="150"/>
    </row>
    <row r="628" ht="12.75">
      <c r="C628" s="150"/>
    </row>
    <row r="629" ht="12.75">
      <c r="C629" s="150"/>
    </row>
    <row r="630" ht="12.75">
      <c r="C630" s="150"/>
    </row>
    <row r="631" ht="12.75">
      <c r="C631" s="150"/>
    </row>
    <row r="632" ht="12.75">
      <c r="C632" s="150"/>
    </row>
    <row r="633" ht="12.75">
      <c r="C633" s="150"/>
    </row>
    <row r="634" ht="12.75">
      <c r="C634" s="150"/>
    </row>
    <row r="635" ht="12.75">
      <c r="C635" s="150"/>
    </row>
    <row r="636" ht="12.75">
      <c r="C636" s="150"/>
    </row>
    <row r="637" ht="12.75">
      <c r="C637" s="150"/>
    </row>
    <row r="638" ht="12.75">
      <c r="C638" s="150"/>
    </row>
    <row r="639" ht="12.75">
      <c r="C639" s="150"/>
    </row>
    <row r="640" ht="12.75">
      <c r="C640" s="150"/>
    </row>
    <row r="641" ht="12.75">
      <c r="C641" s="150"/>
    </row>
    <row r="642" ht="12.75">
      <c r="C642" s="150"/>
    </row>
    <row r="643" ht="12.75">
      <c r="C643" s="150"/>
    </row>
    <row r="644" ht="12.75">
      <c r="C644" s="150"/>
    </row>
    <row r="645" ht="12.75">
      <c r="C645" s="150"/>
    </row>
    <row r="646" ht="12.75">
      <c r="C646" s="150"/>
    </row>
    <row r="647" ht="12.75">
      <c r="C647" s="150"/>
    </row>
    <row r="648" ht="12.75">
      <c r="C648" s="150"/>
    </row>
    <row r="649" ht="12.75">
      <c r="C649" s="150"/>
    </row>
    <row r="650" ht="12.75">
      <c r="C650" s="150"/>
    </row>
    <row r="651" ht="12.75">
      <c r="C651" s="150"/>
    </row>
    <row r="652" ht="12.75">
      <c r="C652" s="150"/>
    </row>
    <row r="653" ht="12.75">
      <c r="C653" s="150"/>
    </row>
    <row r="654" ht="12.75">
      <c r="C654" s="150"/>
    </row>
    <row r="655" ht="12.75">
      <c r="C655" s="150"/>
    </row>
    <row r="656" ht="12.75">
      <c r="C656" s="150"/>
    </row>
    <row r="657" ht="12.75">
      <c r="C657" s="150"/>
    </row>
    <row r="658" ht="12.75">
      <c r="C658" s="150"/>
    </row>
    <row r="659" ht="12.75">
      <c r="C659" s="150"/>
    </row>
    <row r="660" ht="12.75">
      <c r="C660" s="150"/>
    </row>
    <row r="661" ht="12.75">
      <c r="C661" s="150"/>
    </row>
    <row r="662" ht="12.75">
      <c r="C662" s="150"/>
    </row>
    <row r="663" ht="12.75">
      <c r="C663" s="150"/>
    </row>
    <row r="664" ht="12.75">
      <c r="C664" s="150"/>
    </row>
    <row r="665" ht="12.75">
      <c r="C665" s="150"/>
    </row>
    <row r="666" ht="12.75">
      <c r="C666" s="150"/>
    </row>
    <row r="667" ht="12.75">
      <c r="C667" s="150"/>
    </row>
    <row r="668" ht="12.75">
      <c r="C668" s="150"/>
    </row>
    <row r="669" ht="12.75">
      <c r="C669" s="150"/>
    </row>
    <row r="670" ht="12.75">
      <c r="C670" s="150"/>
    </row>
    <row r="671" ht="12.75">
      <c r="C671" s="150"/>
    </row>
    <row r="672" ht="12.75">
      <c r="C672" s="150"/>
    </row>
    <row r="673" ht="12.75">
      <c r="C673" s="150"/>
    </row>
    <row r="674" ht="12.75">
      <c r="C674" s="150"/>
    </row>
    <row r="675" ht="12.75">
      <c r="C675" s="150"/>
    </row>
    <row r="676" ht="12.75">
      <c r="C676" s="150"/>
    </row>
    <row r="677" ht="12.75">
      <c r="C677" s="150"/>
    </row>
    <row r="678" ht="12.75">
      <c r="C678" s="150"/>
    </row>
    <row r="679" ht="12.75">
      <c r="C679" s="150"/>
    </row>
    <row r="680" ht="12.75">
      <c r="C680" s="150"/>
    </row>
    <row r="681" ht="12.75">
      <c r="C681" s="150"/>
    </row>
    <row r="682" ht="12.75">
      <c r="C682" s="150"/>
    </row>
    <row r="683" ht="12.75">
      <c r="C683" s="150"/>
    </row>
    <row r="684" ht="12.75">
      <c r="C684" s="150"/>
    </row>
    <row r="685" ht="12.75">
      <c r="C685" s="150"/>
    </row>
    <row r="686" ht="12.75">
      <c r="C686" s="150"/>
    </row>
    <row r="687" ht="12.75">
      <c r="C687" s="150"/>
    </row>
    <row r="688" ht="12.75">
      <c r="C688" s="150"/>
    </row>
    <row r="689" ht="12.75">
      <c r="C689" s="150"/>
    </row>
    <row r="690" ht="12.75">
      <c r="C690" s="150"/>
    </row>
    <row r="691" ht="12.75">
      <c r="C691" s="150"/>
    </row>
    <row r="692" ht="12.75">
      <c r="C692" s="150"/>
    </row>
    <row r="693" ht="12.75">
      <c r="C693" s="150"/>
    </row>
    <row r="694" ht="12.75">
      <c r="C694" s="150"/>
    </row>
    <row r="695" ht="12.75">
      <c r="C695" s="150"/>
    </row>
    <row r="696" ht="12.75">
      <c r="C696" s="150"/>
    </row>
    <row r="697" ht="12.75">
      <c r="C697" s="150"/>
    </row>
    <row r="698" ht="12.75">
      <c r="C698" s="150"/>
    </row>
    <row r="699" ht="12.75">
      <c r="C699" s="150"/>
    </row>
    <row r="700" ht="12.75">
      <c r="C700" s="150"/>
    </row>
    <row r="701" ht="12.75">
      <c r="C701" s="150"/>
    </row>
    <row r="702" ht="12.75">
      <c r="C702" s="150"/>
    </row>
    <row r="703" ht="12.75">
      <c r="C703" s="150"/>
    </row>
    <row r="704" ht="12.75">
      <c r="C704" s="150"/>
    </row>
    <row r="705" ht="12.75">
      <c r="C705" s="150"/>
    </row>
    <row r="706" ht="12.75">
      <c r="C706" s="150"/>
    </row>
    <row r="707" ht="12.75">
      <c r="C707" s="150"/>
    </row>
    <row r="708" ht="12.75">
      <c r="C708" s="150"/>
    </row>
    <row r="709" ht="12.75">
      <c r="C709" s="150"/>
    </row>
    <row r="710" ht="12.75">
      <c r="C710" s="150"/>
    </row>
    <row r="711" ht="12.75">
      <c r="C711" s="150"/>
    </row>
    <row r="712" ht="12.75">
      <c r="C712" s="150"/>
    </row>
    <row r="713" ht="12.75">
      <c r="C713" s="150"/>
    </row>
    <row r="714" ht="12.75">
      <c r="C714" s="150"/>
    </row>
    <row r="715" ht="12.75">
      <c r="C715" s="150"/>
    </row>
    <row r="716" ht="12.75">
      <c r="C716" s="150"/>
    </row>
    <row r="717" ht="12.75">
      <c r="C717" s="150"/>
    </row>
    <row r="718" ht="12.75">
      <c r="C718" s="150"/>
    </row>
    <row r="719" ht="12.75">
      <c r="C719" s="150"/>
    </row>
    <row r="720" ht="12.75">
      <c r="C720" s="150"/>
    </row>
    <row r="721" ht="12.75">
      <c r="C721" s="150"/>
    </row>
    <row r="722" ht="12.75">
      <c r="C722" s="150"/>
    </row>
    <row r="723" ht="12.75">
      <c r="C723" s="150"/>
    </row>
    <row r="724" ht="12.75">
      <c r="C724" s="150"/>
    </row>
    <row r="725" ht="12.75">
      <c r="C725" s="150"/>
    </row>
    <row r="726" ht="12.75">
      <c r="C726" s="150"/>
    </row>
    <row r="727" ht="12.75">
      <c r="C727" s="150"/>
    </row>
    <row r="728" ht="12.75">
      <c r="C728" s="150"/>
    </row>
    <row r="729" ht="12.75">
      <c r="C729" s="150"/>
    </row>
    <row r="730" ht="12.75">
      <c r="C730" s="150"/>
    </row>
    <row r="731" ht="12.75">
      <c r="C731" s="150"/>
    </row>
    <row r="732" ht="12.75">
      <c r="C732" s="150"/>
    </row>
    <row r="733" ht="12.75">
      <c r="C733" s="150"/>
    </row>
    <row r="734" ht="12.75">
      <c r="C734" s="150"/>
    </row>
    <row r="735" ht="12.75">
      <c r="C735" s="150"/>
    </row>
    <row r="736" ht="12.75">
      <c r="C736" s="150"/>
    </row>
    <row r="737" ht="12.75">
      <c r="C737" s="150"/>
    </row>
    <row r="738" ht="12.75">
      <c r="C738" s="150"/>
    </row>
    <row r="739" ht="12.75">
      <c r="C739" s="150"/>
    </row>
    <row r="740" ht="12.75">
      <c r="C740" s="150"/>
    </row>
    <row r="741" ht="12.75">
      <c r="C741" s="150"/>
    </row>
    <row r="742" ht="12.75">
      <c r="C742" s="150"/>
    </row>
    <row r="743" ht="12.75">
      <c r="C743" s="150"/>
    </row>
    <row r="744" ht="12.75">
      <c r="C744" s="150"/>
    </row>
    <row r="745" ht="12.75">
      <c r="C745" s="150"/>
    </row>
    <row r="746" ht="12.75">
      <c r="C746" s="150"/>
    </row>
    <row r="747" ht="12.75">
      <c r="C747" s="150"/>
    </row>
    <row r="748" ht="12.75">
      <c r="C748" s="150"/>
    </row>
    <row r="749" ht="12.75">
      <c r="C749" s="150"/>
    </row>
    <row r="750" ht="12.75">
      <c r="C750" s="150"/>
    </row>
    <row r="751" ht="12.75">
      <c r="C751" s="150"/>
    </row>
    <row r="752" ht="12.75">
      <c r="C752" s="150"/>
    </row>
    <row r="753" ht="12.75">
      <c r="C753" s="150"/>
    </row>
    <row r="754" ht="12.75">
      <c r="C754" s="150"/>
    </row>
    <row r="755" ht="12.75">
      <c r="C755" s="150"/>
    </row>
    <row r="756" ht="12.75">
      <c r="C756" s="150"/>
    </row>
    <row r="757" ht="12.75">
      <c r="C757" s="150"/>
    </row>
    <row r="758" ht="12.75">
      <c r="C758" s="150"/>
    </row>
    <row r="759" ht="12.75">
      <c r="C759" s="150"/>
    </row>
    <row r="760" ht="12.75">
      <c r="C760" s="150"/>
    </row>
    <row r="761" ht="12.75">
      <c r="C761" s="150"/>
    </row>
    <row r="762" ht="12.75">
      <c r="C762" s="150"/>
    </row>
    <row r="763" ht="12.75">
      <c r="C763" s="150"/>
    </row>
    <row r="764" ht="12.75">
      <c r="C764" s="150"/>
    </row>
    <row r="765" ht="12.75">
      <c r="C765" s="150"/>
    </row>
    <row r="766" ht="12.75">
      <c r="C766" s="150"/>
    </row>
    <row r="767" ht="12.75">
      <c r="C767" s="150"/>
    </row>
    <row r="768" ht="12.75">
      <c r="C768" s="150"/>
    </row>
    <row r="769" ht="12.75">
      <c r="C769" s="150"/>
    </row>
    <row r="770" ht="12.75">
      <c r="C770" s="150"/>
    </row>
    <row r="771" ht="12.75">
      <c r="C771" s="150"/>
    </row>
    <row r="772" ht="12.75">
      <c r="C772" s="150"/>
    </row>
    <row r="773" ht="12.75">
      <c r="C773" s="150"/>
    </row>
    <row r="774" ht="12.75">
      <c r="C774" s="150"/>
    </row>
    <row r="775" ht="12.75">
      <c r="C775" s="150"/>
    </row>
    <row r="776" ht="12.75">
      <c r="C776" s="150"/>
    </row>
    <row r="777" ht="12.75">
      <c r="C777" s="150"/>
    </row>
    <row r="778" ht="12.75">
      <c r="C778" s="150"/>
    </row>
    <row r="779" ht="12.75">
      <c r="C779" s="150"/>
    </row>
    <row r="780" ht="12.75">
      <c r="C780" s="150"/>
    </row>
    <row r="781" ht="12.75">
      <c r="C781" s="150"/>
    </row>
    <row r="782" ht="12.75">
      <c r="C782" s="150"/>
    </row>
    <row r="783" ht="12.75">
      <c r="C783" s="150"/>
    </row>
    <row r="784" ht="12.75">
      <c r="C784" s="150"/>
    </row>
    <row r="785" ht="12.75">
      <c r="C785" s="150"/>
    </row>
    <row r="786" ht="12.75">
      <c r="C786" s="150"/>
    </row>
    <row r="787" ht="12.75">
      <c r="C787" s="150"/>
    </row>
    <row r="788" ht="12.75">
      <c r="C788" s="150"/>
    </row>
    <row r="789" ht="12.75">
      <c r="C789" s="150"/>
    </row>
    <row r="790" ht="12.75">
      <c r="C790" s="150"/>
    </row>
    <row r="791" ht="12.75">
      <c r="C791" s="150"/>
    </row>
    <row r="792" ht="12.75">
      <c r="C792" s="150"/>
    </row>
    <row r="793" ht="12.75">
      <c r="C793" s="150"/>
    </row>
    <row r="794" ht="12.75">
      <c r="C794" s="150"/>
    </row>
    <row r="795" ht="12.75">
      <c r="C795" s="150"/>
    </row>
    <row r="796" ht="12.75">
      <c r="C796" s="150"/>
    </row>
    <row r="797" ht="12.75">
      <c r="C797" s="150"/>
    </row>
    <row r="798" ht="12.75">
      <c r="C798" s="150"/>
    </row>
    <row r="799" ht="12.75">
      <c r="C799" s="150"/>
    </row>
    <row r="800" ht="12.75">
      <c r="C800" s="150"/>
    </row>
    <row r="801" ht="12.75">
      <c r="C801" s="150"/>
    </row>
    <row r="802" ht="12.75">
      <c r="C802" s="150"/>
    </row>
    <row r="803" ht="12.75">
      <c r="C803" s="150"/>
    </row>
    <row r="804" ht="12.75">
      <c r="C804" s="150"/>
    </row>
    <row r="805" ht="12.75">
      <c r="C805" s="150"/>
    </row>
    <row r="806" ht="12.75">
      <c r="C806" s="150"/>
    </row>
    <row r="807" ht="12.75">
      <c r="C807" s="150"/>
    </row>
    <row r="808" ht="12.75">
      <c r="C808" s="150"/>
    </row>
    <row r="809" ht="12.75">
      <c r="C809" s="150"/>
    </row>
    <row r="810" ht="12.75">
      <c r="C810" s="150"/>
    </row>
    <row r="811" ht="12.75">
      <c r="C811" s="150"/>
    </row>
    <row r="812" ht="12.75">
      <c r="C812" s="150"/>
    </row>
    <row r="813" ht="12.75">
      <c r="C813" s="150"/>
    </row>
    <row r="814" ht="12.75">
      <c r="C814" s="150"/>
    </row>
    <row r="815" ht="12.75">
      <c r="C815" s="150"/>
    </row>
    <row r="816" ht="12.75">
      <c r="C816" s="150"/>
    </row>
    <row r="817" ht="12.75">
      <c r="C817" s="150"/>
    </row>
    <row r="818" ht="12.75">
      <c r="C818" s="150"/>
    </row>
    <row r="819" ht="12.75">
      <c r="C819" s="150"/>
    </row>
    <row r="820" ht="12.75">
      <c r="C820" s="150"/>
    </row>
    <row r="821" ht="12.75">
      <c r="C821" s="150"/>
    </row>
    <row r="822" ht="12.75">
      <c r="C822" s="150"/>
    </row>
    <row r="823" ht="12.75">
      <c r="C823" s="150"/>
    </row>
    <row r="824" ht="12.75">
      <c r="C824" s="150"/>
    </row>
    <row r="825" ht="12.75">
      <c r="C825" s="150"/>
    </row>
    <row r="826" ht="12.75">
      <c r="C826" s="150"/>
    </row>
    <row r="827" ht="12.75">
      <c r="C827" s="150"/>
    </row>
    <row r="828" ht="12.75">
      <c r="C828" s="150"/>
    </row>
    <row r="829" ht="12.75">
      <c r="C829" s="150"/>
    </row>
    <row r="830" ht="12.75">
      <c r="C830" s="150"/>
    </row>
    <row r="831" ht="12.75">
      <c r="C831" s="150"/>
    </row>
    <row r="832" ht="12.75">
      <c r="C832" s="150"/>
    </row>
    <row r="833" ht="12.75">
      <c r="C833" s="150"/>
    </row>
    <row r="834" ht="12.75">
      <c r="C834" s="150"/>
    </row>
    <row r="835" ht="12.75">
      <c r="C835" s="150"/>
    </row>
    <row r="836" ht="12.75">
      <c r="C836" s="150"/>
    </row>
    <row r="837" ht="12.75">
      <c r="C837" s="150"/>
    </row>
    <row r="838" ht="12.75">
      <c r="C838" s="150"/>
    </row>
    <row r="839" ht="12.75">
      <c r="C839" s="150"/>
    </row>
    <row r="840" ht="12.75">
      <c r="C840" s="150"/>
    </row>
    <row r="841" ht="12.75">
      <c r="C841" s="150"/>
    </row>
    <row r="842" ht="12.75">
      <c r="C842" s="150"/>
    </row>
    <row r="843" ht="12.75">
      <c r="C843" s="150"/>
    </row>
    <row r="844" ht="12.75">
      <c r="C844" s="150"/>
    </row>
    <row r="845" ht="12.75">
      <c r="C845" s="150"/>
    </row>
    <row r="846" ht="12.75">
      <c r="C846" s="150"/>
    </row>
    <row r="847" ht="12.75">
      <c r="C847" s="150"/>
    </row>
    <row r="848" ht="12.75">
      <c r="C848" s="150"/>
    </row>
    <row r="849" ht="12.75">
      <c r="C849" s="150"/>
    </row>
    <row r="850" ht="12.75">
      <c r="C850" s="150"/>
    </row>
    <row r="851" ht="12.75">
      <c r="C851" s="150"/>
    </row>
    <row r="852" ht="12.75">
      <c r="C852" s="150"/>
    </row>
    <row r="853" ht="12.75">
      <c r="C853" s="150"/>
    </row>
    <row r="854" ht="12.75">
      <c r="C854" s="150"/>
    </row>
    <row r="855" ht="12.75">
      <c r="C855" s="150"/>
    </row>
    <row r="856" ht="12.75">
      <c r="C856" s="150"/>
    </row>
    <row r="857" ht="12.75">
      <c r="C857" s="150"/>
    </row>
    <row r="858" ht="12.75">
      <c r="C858" s="150"/>
    </row>
    <row r="859" ht="12.75">
      <c r="C859" s="150"/>
    </row>
    <row r="860" ht="12.75">
      <c r="C860" s="150"/>
    </row>
    <row r="861" ht="12.75">
      <c r="C861" s="150"/>
    </row>
    <row r="862" ht="12.75">
      <c r="C862" s="150"/>
    </row>
    <row r="863" ht="12.75">
      <c r="C863" s="150"/>
    </row>
    <row r="864" ht="12.75">
      <c r="C864" s="150"/>
    </row>
    <row r="865" ht="12.75">
      <c r="C865" s="150"/>
    </row>
    <row r="866" ht="12.75">
      <c r="C866" s="150"/>
    </row>
    <row r="867" ht="12.75">
      <c r="C867" s="150"/>
    </row>
    <row r="868" ht="12.75">
      <c r="C868" s="150"/>
    </row>
    <row r="869" ht="12.75">
      <c r="C869" s="150"/>
    </row>
    <row r="870" ht="12.75">
      <c r="C870" s="150"/>
    </row>
    <row r="871" ht="12.75">
      <c r="C871" s="150"/>
    </row>
    <row r="872" ht="12.75">
      <c r="C872" s="150"/>
    </row>
    <row r="873" ht="12.75">
      <c r="C873" s="150"/>
    </row>
    <row r="874" ht="12.75">
      <c r="C874" s="150"/>
    </row>
    <row r="875" ht="12.75">
      <c r="C875" s="150"/>
    </row>
    <row r="876" ht="12.75">
      <c r="C876" s="150"/>
    </row>
    <row r="877" ht="12.75">
      <c r="C877" s="150"/>
    </row>
    <row r="878" ht="12.75">
      <c r="C878" s="150"/>
    </row>
    <row r="879" ht="12.75">
      <c r="C879" s="150"/>
    </row>
    <row r="880" ht="12.75">
      <c r="C880" s="150"/>
    </row>
    <row r="881" ht="12.75">
      <c r="C881" s="150"/>
    </row>
    <row r="882" ht="12.75">
      <c r="C882" s="150"/>
    </row>
    <row r="883" ht="12.75">
      <c r="C883" s="150"/>
    </row>
    <row r="884" ht="12.75">
      <c r="C884" s="150"/>
    </row>
    <row r="885" ht="12.75">
      <c r="C885" s="150"/>
    </row>
    <row r="886" ht="12.75">
      <c r="C886" s="150"/>
    </row>
    <row r="887" ht="12.75">
      <c r="C887" s="150"/>
    </row>
    <row r="888" ht="12.75">
      <c r="C888" s="150"/>
    </row>
    <row r="889" ht="12.75">
      <c r="C889" s="150"/>
    </row>
    <row r="890" ht="12.75">
      <c r="C890" s="150"/>
    </row>
    <row r="891" ht="12.75">
      <c r="C891" s="150"/>
    </row>
    <row r="892" ht="12.75">
      <c r="C892" s="150"/>
    </row>
    <row r="893" ht="12.75">
      <c r="C893" s="150"/>
    </row>
    <row r="894" ht="12.75">
      <c r="C894" s="150"/>
    </row>
    <row r="895" ht="12.75">
      <c r="C895" s="150"/>
    </row>
    <row r="896" ht="12.75">
      <c r="C896" s="150"/>
    </row>
    <row r="897" ht="12.75">
      <c r="C897" s="150"/>
    </row>
    <row r="898" ht="12.75">
      <c r="C898" s="150"/>
    </row>
    <row r="899" ht="12.75">
      <c r="C899" s="150"/>
    </row>
    <row r="900" ht="12.75">
      <c r="C900" s="150"/>
    </row>
    <row r="901" ht="12.75">
      <c r="C901" s="150"/>
    </row>
    <row r="902" ht="12.75">
      <c r="C902" s="150"/>
    </row>
    <row r="903" ht="12.75">
      <c r="C903" s="150"/>
    </row>
    <row r="904" ht="12.75">
      <c r="C904" s="150"/>
    </row>
    <row r="905" ht="12.75">
      <c r="C905" s="150"/>
    </row>
    <row r="906" ht="12.75">
      <c r="C906" s="150"/>
    </row>
    <row r="907" ht="12.75">
      <c r="C907" s="150"/>
    </row>
    <row r="908" ht="12.75">
      <c r="C908" s="150"/>
    </row>
    <row r="909" ht="12.75">
      <c r="C909" s="150"/>
    </row>
    <row r="910" ht="12.75">
      <c r="C910" s="150"/>
    </row>
    <row r="911" ht="12.75">
      <c r="C911" s="150"/>
    </row>
    <row r="912" ht="12.75">
      <c r="C912" s="150"/>
    </row>
    <row r="913" ht="12.75">
      <c r="C913" s="150"/>
    </row>
    <row r="914" ht="12.75">
      <c r="C914" s="150"/>
    </row>
    <row r="915" ht="12.75">
      <c r="C915" s="150"/>
    </row>
    <row r="916" ht="12.75">
      <c r="C916" s="150"/>
    </row>
    <row r="917" ht="12.75">
      <c r="C917" s="150"/>
    </row>
    <row r="918" ht="12.75">
      <c r="C918" s="150"/>
    </row>
    <row r="919" ht="12.75">
      <c r="C919" s="150"/>
    </row>
    <row r="920" ht="12.75">
      <c r="C920" s="150"/>
    </row>
    <row r="921" ht="12.75">
      <c r="C921" s="150"/>
    </row>
    <row r="922" ht="12.75">
      <c r="C922" s="150"/>
    </row>
    <row r="923" ht="12.75">
      <c r="C923" s="150"/>
    </row>
    <row r="924" ht="12.75">
      <c r="C924" s="150"/>
    </row>
    <row r="925" ht="12.75">
      <c r="C925" s="150"/>
    </row>
    <row r="926" ht="12.75">
      <c r="C926" s="150"/>
    </row>
    <row r="927" ht="12.75">
      <c r="C927" s="150"/>
    </row>
    <row r="928" ht="12.75">
      <c r="C928" s="150"/>
    </row>
    <row r="929" ht="12.75">
      <c r="C929" s="150"/>
    </row>
    <row r="930" ht="12.75">
      <c r="C930" s="150"/>
    </row>
    <row r="931" ht="12.75">
      <c r="C931" s="150"/>
    </row>
    <row r="932" ht="12.75">
      <c r="C932" s="150"/>
    </row>
    <row r="933" ht="12.75">
      <c r="C933" s="150"/>
    </row>
    <row r="934" ht="12.75">
      <c r="C934" s="150"/>
    </row>
    <row r="935" ht="12.75">
      <c r="C935" s="150"/>
    </row>
    <row r="936" ht="12.75">
      <c r="C936" s="150"/>
    </row>
    <row r="937" ht="12.75">
      <c r="C937" s="150"/>
    </row>
    <row r="938" ht="12.75">
      <c r="C938" s="150"/>
    </row>
    <row r="939" ht="12.75">
      <c r="C939" s="150"/>
    </row>
    <row r="940" ht="12.75">
      <c r="C940" s="150"/>
    </row>
    <row r="941" ht="12.75">
      <c r="C941" s="150"/>
    </row>
    <row r="942" ht="12.75">
      <c r="C942" s="150"/>
    </row>
    <row r="943" ht="12.75">
      <c r="C943" s="150"/>
    </row>
    <row r="944" ht="12.75">
      <c r="C944" s="150"/>
    </row>
    <row r="945" ht="12.75">
      <c r="C945" s="150"/>
    </row>
    <row r="946" ht="12.75">
      <c r="C946" s="150"/>
    </row>
    <row r="947" ht="12.75">
      <c r="C947" s="150"/>
    </row>
    <row r="948" ht="12.75">
      <c r="C948" s="150"/>
    </row>
    <row r="949" ht="12.75">
      <c r="C949" s="150"/>
    </row>
    <row r="950" ht="12.75">
      <c r="C950" s="150"/>
    </row>
    <row r="951" ht="12.75">
      <c r="C951" s="150"/>
    </row>
    <row r="952" ht="12.75">
      <c r="C952" s="150"/>
    </row>
    <row r="953" ht="12.75">
      <c r="C953" s="150"/>
    </row>
    <row r="954" ht="12.75">
      <c r="C954" s="150"/>
    </row>
    <row r="955" ht="12.75">
      <c r="C955" s="150"/>
    </row>
    <row r="956" ht="12.75">
      <c r="C956" s="150"/>
    </row>
    <row r="957" ht="12.75">
      <c r="C957" s="150"/>
    </row>
    <row r="958" ht="12.75">
      <c r="C958" s="150"/>
    </row>
    <row r="959" ht="12.75">
      <c r="C959" s="150"/>
    </row>
    <row r="960" ht="12.75">
      <c r="C960" s="150"/>
    </row>
    <row r="961" ht="12.75">
      <c r="C961" s="150"/>
    </row>
    <row r="962" ht="12.75">
      <c r="C962" s="150"/>
    </row>
    <row r="963" ht="12.75">
      <c r="C963" s="150"/>
    </row>
    <row r="964" ht="12.75">
      <c r="C964" s="150"/>
    </row>
    <row r="965" ht="12.75">
      <c r="C965" s="150"/>
    </row>
    <row r="966" ht="12.75">
      <c r="C966" s="150"/>
    </row>
    <row r="967" ht="12.75">
      <c r="C967" s="150"/>
    </row>
    <row r="968" ht="12.75">
      <c r="C968" s="150"/>
    </row>
    <row r="969" ht="12.75">
      <c r="C969" s="150"/>
    </row>
    <row r="970" ht="12.75">
      <c r="C970" s="150"/>
    </row>
    <row r="971" ht="12.75">
      <c r="C971" s="150"/>
    </row>
    <row r="972" ht="12.75">
      <c r="C972" s="150"/>
    </row>
    <row r="973" ht="12.75">
      <c r="C973" s="150"/>
    </row>
    <row r="974" ht="12.75">
      <c r="C974" s="150"/>
    </row>
    <row r="975" ht="12.75">
      <c r="C975" s="150"/>
    </row>
    <row r="976" ht="12.75">
      <c r="C976" s="150"/>
    </row>
    <row r="977" ht="12.75">
      <c r="C977" s="150"/>
    </row>
    <row r="978" ht="12.75">
      <c r="C978" s="150"/>
    </row>
    <row r="979" ht="12.75">
      <c r="C979" s="150"/>
    </row>
    <row r="980" ht="12.75">
      <c r="C980" s="150"/>
    </row>
    <row r="981" ht="12.75">
      <c r="C981" s="150"/>
    </row>
    <row r="982" ht="12.75">
      <c r="C982" s="150"/>
    </row>
    <row r="983" ht="12.75">
      <c r="C983" s="150"/>
    </row>
    <row r="984" ht="12.75">
      <c r="C984" s="150"/>
    </row>
    <row r="985" ht="12.75">
      <c r="C985" s="150"/>
    </row>
    <row r="986" ht="12.75">
      <c r="C986" s="150"/>
    </row>
    <row r="987" ht="12.75">
      <c r="C987" s="150"/>
    </row>
    <row r="988" ht="12.75">
      <c r="C988" s="150"/>
    </row>
    <row r="989" ht="12.75">
      <c r="C989" s="150"/>
    </row>
    <row r="990" ht="12.75">
      <c r="C990" s="150"/>
    </row>
    <row r="991" ht="12.75">
      <c r="C991" s="150"/>
    </row>
    <row r="992" ht="12.75">
      <c r="C992" s="150"/>
    </row>
    <row r="993" ht="12.75">
      <c r="C993" s="150"/>
    </row>
    <row r="994" ht="12.75">
      <c r="C994" s="150"/>
    </row>
    <row r="995" ht="12.75">
      <c r="C995" s="150"/>
    </row>
    <row r="996" ht="12.75">
      <c r="C996" s="150"/>
    </row>
    <row r="997" ht="12.75">
      <c r="C997" s="150"/>
    </row>
    <row r="998" ht="12.75">
      <c r="C998" s="150"/>
    </row>
    <row r="999" ht="12.75">
      <c r="C999" s="150"/>
    </row>
    <row r="1000" ht="12.75">
      <c r="C1000" s="150"/>
    </row>
    <row r="1001" ht="12.75">
      <c r="C1001" s="150"/>
    </row>
    <row r="1002" ht="12.75">
      <c r="C1002" s="150"/>
    </row>
    <row r="1003" ht="12.75">
      <c r="C1003" s="150"/>
    </row>
    <row r="1004" ht="12.75">
      <c r="C1004" s="150"/>
    </row>
    <row r="1005" ht="12.75">
      <c r="C1005" s="150"/>
    </row>
    <row r="1006" ht="12.75">
      <c r="C1006" s="150"/>
    </row>
    <row r="1007" ht="12.75">
      <c r="C1007" s="150"/>
    </row>
    <row r="1008" ht="12.75">
      <c r="C1008" s="150"/>
    </row>
    <row r="1009" ht="12.75">
      <c r="C1009" s="150"/>
    </row>
    <row r="1010" ht="12.75">
      <c r="C1010" s="150"/>
    </row>
    <row r="1011" ht="12.75">
      <c r="C1011" s="150"/>
    </row>
    <row r="1012" ht="12.75">
      <c r="C1012" s="150"/>
    </row>
    <row r="1013" ht="12.75">
      <c r="C1013" s="150"/>
    </row>
    <row r="1014" ht="12.75">
      <c r="C1014" s="150"/>
    </row>
    <row r="1015" ht="12.75">
      <c r="C1015" s="150"/>
    </row>
    <row r="1016" ht="12.75">
      <c r="C1016" s="150"/>
    </row>
    <row r="1017" ht="12.75">
      <c r="C1017" s="150"/>
    </row>
    <row r="1018" ht="12.75">
      <c r="C1018" s="150"/>
    </row>
    <row r="1019" ht="12.75">
      <c r="C1019" s="150"/>
    </row>
    <row r="1020" ht="12.75">
      <c r="C1020" s="150"/>
    </row>
    <row r="1021" ht="12.75">
      <c r="C1021" s="150"/>
    </row>
    <row r="1022" ht="12.75">
      <c r="C1022" s="150"/>
    </row>
    <row r="1023" ht="12.75">
      <c r="C1023" s="150"/>
    </row>
    <row r="1024" ht="12.75">
      <c r="C1024" s="150"/>
    </row>
    <row r="1025" ht="12.75">
      <c r="C1025" s="150"/>
    </row>
    <row r="1026" ht="12.75">
      <c r="C1026" s="150"/>
    </row>
    <row r="1027" ht="12.75">
      <c r="C1027" s="150"/>
    </row>
    <row r="1028" ht="12.75">
      <c r="C1028" s="150"/>
    </row>
    <row r="1029" ht="12.75">
      <c r="C1029" s="150"/>
    </row>
    <row r="1030" ht="12.75">
      <c r="C1030" s="150"/>
    </row>
    <row r="1031" ht="12.75">
      <c r="C1031" s="150"/>
    </row>
    <row r="1032" ht="12.75">
      <c r="C1032" s="150"/>
    </row>
    <row r="1033" ht="12.75">
      <c r="C1033" s="150"/>
    </row>
    <row r="1034" ht="12.75">
      <c r="C1034" s="150"/>
    </row>
    <row r="1035" ht="12.75">
      <c r="C1035" s="150"/>
    </row>
    <row r="1036" ht="12.75">
      <c r="C1036" s="150"/>
    </row>
    <row r="1037" ht="12.75">
      <c r="C1037" s="150"/>
    </row>
    <row r="1038" ht="12.75">
      <c r="C1038" s="150"/>
    </row>
    <row r="1039" ht="12.75">
      <c r="C1039" s="150"/>
    </row>
    <row r="1040" ht="12.75">
      <c r="C1040" s="150"/>
    </row>
    <row r="1041" ht="12.75">
      <c r="C1041" s="150"/>
    </row>
    <row r="1042" ht="12.75">
      <c r="C1042" s="150"/>
    </row>
    <row r="1043" ht="12.75">
      <c r="C1043" s="150"/>
    </row>
    <row r="1044" ht="12.75">
      <c r="C1044" s="150"/>
    </row>
    <row r="1045" ht="12.75">
      <c r="C1045" s="150"/>
    </row>
    <row r="1046" ht="12.75">
      <c r="C1046" s="150"/>
    </row>
    <row r="1047" ht="12.75">
      <c r="C1047" s="150"/>
    </row>
    <row r="1048" ht="12.75">
      <c r="C1048" s="150"/>
    </row>
    <row r="1049" ht="12.75">
      <c r="C1049" s="150"/>
    </row>
    <row r="1050" ht="12.75">
      <c r="C1050" s="150"/>
    </row>
    <row r="1051" ht="12.75">
      <c r="C1051" s="150"/>
    </row>
    <row r="1052" ht="12.75">
      <c r="C1052" s="150"/>
    </row>
    <row r="1053" ht="12.75">
      <c r="C1053" s="150"/>
    </row>
    <row r="1054" ht="12.75">
      <c r="C1054" s="150"/>
    </row>
    <row r="1055" ht="12.75">
      <c r="C1055" s="150"/>
    </row>
    <row r="1056" ht="12.75">
      <c r="C1056" s="150"/>
    </row>
    <row r="1057" ht="12.75">
      <c r="C1057" s="150"/>
    </row>
    <row r="1058" ht="12.75">
      <c r="C1058" s="150"/>
    </row>
    <row r="1059" ht="12.75">
      <c r="C1059" s="150"/>
    </row>
    <row r="1060" ht="12.75">
      <c r="C1060" s="150"/>
    </row>
    <row r="1061" ht="12.75">
      <c r="C1061" s="150"/>
    </row>
    <row r="1062" ht="12.75">
      <c r="C1062" s="150"/>
    </row>
    <row r="1063" ht="12.75">
      <c r="C1063" s="150"/>
    </row>
    <row r="1064" ht="12.75">
      <c r="C1064" s="150"/>
    </row>
    <row r="1065" ht="12.75">
      <c r="C1065" s="150"/>
    </row>
    <row r="1066" ht="12.75">
      <c r="C1066" s="150"/>
    </row>
    <row r="1067" ht="12.75">
      <c r="C1067" s="150"/>
    </row>
    <row r="1068" ht="12.75">
      <c r="C1068" s="150"/>
    </row>
    <row r="1069" ht="12.75">
      <c r="C1069" s="150"/>
    </row>
    <row r="1070" ht="12.75">
      <c r="C1070" s="150"/>
    </row>
    <row r="1071" ht="12.75">
      <c r="C1071" s="150"/>
    </row>
    <row r="1072" ht="12.75">
      <c r="C1072" s="150"/>
    </row>
    <row r="1073" ht="12.75">
      <c r="C1073" s="150"/>
    </row>
    <row r="1074" ht="12.75">
      <c r="C1074" s="150"/>
    </row>
    <row r="1075" ht="12.75">
      <c r="C1075" s="150"/>
    </row>
    <row r="1076" ht="12.75">
      <c r="C1076" s="150"/>
    </row>
    <row r="1077" ht="12.75">
      <c r="C1077" s="150"/>
    </row>
    <row r="1078" ht="12.75">
      <c r="C1078" s="150"/>
    </row>
    <row r="1079" ht="12.75">
      <c r="C1079" s="150"/>
    </row>
    <row r="1080" ht="12.75">
      <c r="C1080" s="150"/>
    </row>
    <row r="1081" ht="12.75">
      <c r="C1081" s="150"/>
    </row>
    <row r="1082" ht="12.75">
      <c r="C1082" s="150"/>
    </row>
    <row r="1083" ht="12.75">
      <c r="C1083" s="150"/>
    </row>
    <row r="1084" ht="12.75">
      <c r="C1084" s="150"/>
    </row>
    <row r="1085" ht="12.75">
      <c r="C1085" s="150"/>
    </row>
    <row r="1086" ht="12.75">
      <c r="C1086" s="150"/>
    </row>
    <row r="1087" ht="12.75">
      <c r="C1087" s="150"/>
    </row>
    <row r="1088" ht="12.75">
      <c r="C1088" s="150"/>
    </row>
    <row r="1089" ht="12.75">
      <c r="C1089" s="150"/>
    </row>
    <row r="1090" ht="12.75">
      <c r="C1090" s="150"/>
    </row>
    <row r="1091" ht="12.75">
      <c r="C1091" s="150"/>
    </row>
    <row r="1092" ht="12.75">
      <c r="C1092" s="150"/>
    </row>
    <row r="1093" ht="12.75">
      <c r="C1093" s="150"/>
    </row>
    <row r="1094" ht="12.75">
      <c r="C1094" s="150"/>
    </row>
    <row r="1095" ht="12.75">
      <c r="C1095" s="150"/>
    </row>
    <row r="1096" ht="12.75">
      <c r="C1096" s="150"/>
    </row>
    <row r="1097" ht="12.75">
      <c r="C1097" s="150"/>
    </row>
    <row r="1098" ht="12.75">
      <c r="C1098" s="150"/>
    </row>
    <row r="1099" ht="12.75">
      <c r="C1099" s="150"/>
    </row>
    <row r="1100" ht="12.75">
      <c r="C1100" s="150"/>
    </row>
    <row r="1101" ht="12.75">
      <c r="C1101" s="150"/>
    </row>
    <row r="1102" ht="12.75">
      <c r="C1102" s="150"/>
    </row>
    <row r="1103" ht="12.75">
      <c r="C1103" s="150"/>
    </row>
    <row r="1104" ht="12.75">
      <c r="C1104" s="150"/>
    </row>
    <row r="1105" ht="12.75">
      <c r="C1105" s="150"/>
    </row>
    <row r="1106" ht="12.75">
      <c r="C1106" s="150"/>
    </row>
    <row r="1107" ht="12.75">
      <c r="C1107" s="150"/>
    </row>
    <row r="1108" ht="12.75">
      <c r="C1108" s="150"/>
    </row>
    <row r="1109" ht="12.75">
      <c r="C1109" s="150"/>
    </row>
    <row r="1110" ht="12.75">
      <c r="C1110" s="150"/>
    </row>
    <row r="1111" ht="12.75">
      <c r="C1111" s="150"/>
    </row>
    <row r="1112" ht="12.75">
      <c r="C1112" s="150"/>
    </row>
    <row r="1113" ht="12.75">
      <c r="C1113" s="150"/>
    </row>
    <row r="1114" ht="12.75">
      <c r="C1114" s="150"/>
    </row>
    <row r="1115" ht="12.75">
      <c r="C1115" s="150"/>
    </row>
    <row r="1116" ht="12.75">
      <c r="C1116" s="150"/>
    </row>
    <row r="1117" ht="12.75">
      <c r="C1117" s="150"/>
    </row>
    <row r="1118" ht="12.75">
      <c r="C1118" s="150"/>
    </row>
    <row r="1119" ht="12.75">
      <c r="C1119" s="150"/>
    </row>
    <row r="1120" ht="12.75">
      <c r="C1120" s="150"/>
    </row>
    <row r="1121" ht="12.75">
      <c r="C1121" s="150"/>
    </row>
    <row r="1122" ht="12.75">
      <c r="C1122" s="150"/>
    </row>
    <row r="1123" ht="12.75">
      <c r="C1123" s="150"/>
    </row>
    <row r="1124" ht="12.75">
      <c r="C1124" s="150"/>
    </row>
    <row r="1125" ht="12.75">
      <c r="C1125" s="150"/>
    </row>
    <row r="1126" ht="12.75">
      <c r="C1126" s="150"/>
    </row>
    <row r="1127" ht="12.75">
      <c r="C1127" s="150"/>
    </row>
    <row r="1128" ht="12.75">
      <c r="C1128" s="150"/>
    </row>
    <row r="1129" ht="12.75">
      <c r="C1129" s="150"/>
    </row>
    <row r="1130" ht="12.75">
      <c r="C1130" s="150"/>
    </row>
    <row r="1131" ht="12.75">
      <c r="C1131" s="150"/>
    </row>
    <row r="1132" ht="12.75">
      <c r="C1132" s="150"/>
    </row>
    <row r="1133" ht="12.75">
      <c r="C1133" s="150"/>
    </row>
    <row r="1134" ht="12.75">
      <c r="C1134" s="150"/>
    </row>
    <row r="1135" ht="12.75">
      <c r="C1135" s="150"/>
    </row>
    <row r="1136" ht="12.75">
      <c r="C1136" s="150"/>
    </row>
    <row r="1137" ht="12.75">
      <c r="C1137" s="150"/>
    </row>
    <row r="1138" ht="12.75">
      <c r="C1138" s="150"/>
    </row>
    <row r="1139" ht="12.75">
      <c r="C1139" s="150"/>
    </row>
    <row r="1140" ht="12.75">
      <c r="C1140" s="150"/>
    </row>
    <row r="1141" ht="12.75">
      <c r="C1141" s="150"/>
    </row>
    <row r="1142" ht="12.75">
      <c r="C1142" s="150"/>
    </row>
    <row r="1143" ht="12.75">
      <c r="C1143" s="150"/>
    </row>
    <row r="1144" ht="12.75">
      <c r="C1144" s="150"/>
    </row>
    <row r="1145" ht="12.75">
      <c r="C1145" s="150"/>
    </row>
    <row r="1146" ht="12.75">
      <c r="C1146" s="150"/>
    </row>
    <row r="1147" ht="12.75">
      <c r="C1147" s="150"/>
    </row>
    <row r="1148" ht="12.75">
      <c r="C1148" s="150"/>
    </row>
    <row r="1149" ht="12.75">
      <c r="C1149" s="150"/>
    </row>
    <row r="1150" ht="12.75">
      <c r="C1150" s="150"/>
    </row>
    <row r="1151" ht="12.75">
      <c r="C1151" s="150"/>
    </row>
    <row r="1152" ht="12.75">
      <c r="C1152" s="150"/>
    </row>
    <row r="1153" ht="12.75">
      <c r="C1153" s="150"/>
    </row>
    <row r="1154" ht="12.75">
      <c r="C1154" s="150"/>
    </row>
    <row r="1155" ht="12.75">
      <c r="C1155" s="150"/>
    </row>
    <row r="1156" ht="12.75">
      <c r="C1156" s="150"/>
    </row>
    <row r="1157" ht="12.75">
      <c r="C1157" s="150"/>
    </row>
    <row r="1158" ht="12.75">
      <c r="C1158" s="150"/>
    </row>
    <row r="1159" ht="12.75">
      <c r="C1159" s="150"/>
    </row>
    <row r="1160" ht="12.75">
      <c r="C1160" s="150"/>
    </row>
    <row r="1161" ht="12.75">
      <c r="C1161" s="150"/>
    </row>
    <row r="1162" ht="12.75">
      <c r="C1162" s="150"/>
    </row>
    <row r="1163" ht="12.75">
      <c r="C1163" s="150"/>
    </row>
    <row r="1164" ht="12.75">
      <c r="C1164" s="150"/>
    </row>
    <row r="1165" ht="12.75">
      <c r="C1165" s="150"/>
    </row>
    <row r="1166" ht="12.75">
      <c r="C1166" s="150"/>
    </row>
    <row r="1167" ht="12.75">
      <c r="C1167" s="150"/>
    </row>
    <row r="1168" ht="12.75">
      <c r="C1168" s="150"/>
    </row>
    <row r="1169" ht="12.75">
      <c r="C1169" s="150"/>
    </row>
    <row r="1170" ht="12.75">
      <c r="C1170" s="150"/>
    </row>
    <row r="1171" ht="12.75">
      <c r="C1171" s="150"/>
    </row>
    <row r="1172" ht="12.75">
      <c r="C1172" s="150"/>
    </row>
    <row r="1173" ht="12.75">
      <c r="C1173" s="150"/>
    </row>
    <row r="1174" ht="12.75">
      <c r="C1174" s="150"/>
    </row>
    <row r="1175" ht="12.75">
      <c r="C1175" s="150"/>
    </row>
    <row r="1176" ht="12.75">
      <c r="C1176" s="150"/>
    </row>
    <row r="1177" ht="12.75">
      <c r="C1177" s="150"/>
    </row>
    <row r="1178" ht="12.75">
      <c r="C1178" s="150"/>
    </row>
    <row r="1179" ht="12.75">
      <c r="C1179" s="150"/>
    </row>
    <row r="1180" ht="12.75">
      <c r="C1180" s="150"/>
    </row>
    <row r="1181" ht="12.75">
      <c r="C1181" s="150"/>
    </row>
    <row r="1182" ht="12.75">
      <c r="C1182" s="150"/>
    </row>
    <row r="1183" ht="12.75">
      <c r="C1183" s="150"/>
    </row>
    <row r="1184" ht="12.75">
      <c r="C1184" s="150"/>
    </row>
    <row r="1185" ht="12.75">
      <c r="C1185" s="150"/>
    </row>
    <row r="1186" ht="12.75">
      <c r="C1186" s="150"/>
    </row>
    <row r="1187" ht="12.75">
      <c r="C1187" s="150"/>
    </row>
    <row r="1188" ht="12.75">
      <c r="C1188" s="150"/>
    </row>
    <row r="1189" ht="12.75">
      <c r="C1189" s="150"/>
    </row>
    <row r="1190" ht="12.75">
      <c r="C1190" s="150"/>
    </row>
    <row r="1191" ht="12.75">
      <c r="C1191" s="150"/>
    </row>
    <row r="1192" ht="12.75">
      <c r="C1192" s="150"/>
    </row>
    <row r="1193" ht="12.75">
      <c r="C1193" s="150"/>
    </row>
    <row r="1194" ht="12.75">
      <c r="C1194" s="150"/>
    </row>
    <row r="1195" ht="12.75">
      <c r="C1195" s="150"/>
    </row>
    <row r="1196" ht="12.75">
      <c r="C1196" s="150"/>
    </row>
    <row r="1197" ht="12.75">
      <c r="C1197" s="150"/>
    </row>
    <row r="1198" ht="12.75">
      <c r="C1198" s="150"/>
    </row>
    <row r="1199" ht="12.75">
      <c r="C1199" s="150"/>
    </row>
    <row r="1200" ht="12.75">
      <c r="C1200" s="150"/>
    </row>
    <row r="1201" ht="12.75">
      <c r="C1201" s="150"/>
    </row>
    <row r="1202" ht="12.75">
      <c r="C1202" s="150"/>
    </row>
    <row r="1203" ht="12.75">
      <c r="C1203" s="150"/>
    </row>
    <row r="1204" ht="12.75">
      <c r="C1204" s="150"/>
    </row>
    <row r="1205" ht="12.75">
      <c r="C1205" s="150"/>
    </row>
    <row r="1206" ht="12.75">
      <c r="C1206" s="150"/>
    </row>
    <row r="1207" ht="12.75">
      <c r="C1207" s="150"/>
    </row>
    <row r="1208" ht="12.75">
      <c r="C1208" s="150"/>
    </row>
    <row r="1209" ht="12.75">
      <c r="C1209" s="150"/>
    </row>
    <row r="1210" ht="12.75">
      <c r="C1210" s="150"/>
    </row>
    <row r="1211" ht="12.75">
      <c r="C1211" s="150"/>
    </row>
    <row r="1212" ht="12.75">
      <c r="C1212" s="150"/>
    </row>
    <row r="1213" ht="12.75">
      <c r="C1213" s="150"/>
    </row>
    <row r="1214" ht="12.75">
      <c r="C1214" s="150"/>
    </row>
    <row r="1215" ht="12.75">
      <c r="C1215" s="150"/>
    </row>
    <row r="1216" ht="12.75">
      <c r="C1216" s="150"/>
    </row>
    <row r="1217" ht="12.75">
      <c r="C1217" s="150"/>
    </row>
    <row r="1218" ht="12.75">
      <c r="C1218" s="150"/>
    </row>
    <row r="1219" ht="12.75">
      <c r="C1219" s="150"/>
    </row>
    <row r="1220" ht="12.75">
      <c r="C1220" s="150"/>
    </row>
    <row r="1221" ht="12.75">
      <c r="C1221" s="150"/>
    </row>
    <row r="1222" ht="12.75">
      <c r="C1222" s="150"/>
    </row>
    <row r="1223" ht="12.75">
      <c r="C1223" s="150"/>
    </row>
    <row r="1224" ht="12.75">
      <c r="C1224" s="150"/>
    </row>
    <row r="1225" ht="12.75">
      <c r="C1225" s="150"/>
    </row>
    <row r="1226" ht="12.75">
      <c r="C1226" s="150"/>
    </row>
    <row r="1227" ht="12.75">
      <c r="C1227" s="150"/>
    </row>
    <row r="1228" ht="12.75">
      <c r="C1228" s="150"/>
    </row>
    <row r="1229" ht="12.75">
      <c r="C1229" s="150"/>
    </row>
    <row r="1230" ht="12.75">
      <c r="C1230" s="150"/>
    </row>
    <row r="1231" ht="12.75">
      <c r="C1231" s="150"/>
    </row>
    <row r="1232" ht="12.75">
      <c r="C1232" s="150"/>
    </row>
    <row r="1233" ht="12.75">
      <c r="C1233" s="150"/>
    </row>
    <row r="1234" ht="12.75">
      <c r="C1234" s="150"/>
    </row>
    <row r="1235" ht="12.75">
      <c r="C1235" s="150"/>
    </row>
    <row r="1236" ht="12.75">
      <c r="C1236" s="150"/>
    </row>
    <row r="1237" ht="12.75">
      <c r="C1237" s="150"/>
    </row>
    <row r="1238" ht="12.75">
      <c r="C1238" s="150"/>
    </row>
    <row r="1239" ht="12.75">
      <c r="C1239" s="150"/>
    </row>
    <row r="1240" ht="12.75">
      <c r="C1240" s="150"/>
    </row>
    <row r="1241" ht="12.75">
      <c r="C1241" s="150"/>
    </row>
    <row r="1242" ht="12.75">
      <c r="C1242" s="150"/>
    </row>
    <row r="1243" ht="12.75">
      <c r="C1243" s="150"/>
    </row>
    <row r="1244" ht="12.75">
      <c r="C1244" s="150"/>
    </row>
    <row r="1245" ht="12.75">
      <c r="C1245" s="150"/>
    </row>
    <row r="1246" ht="12.75">
      <c r="C1246" s="150"/>
    </row>
    <row r="1247" ht="12.75">
      <c r="C1247" s="150"/>
    </row>
    <row r="1248" ht="12.75">
      <c r="C1248" s="150"/>
    </row>
    <row r="1249" ht="12.75">
      <c r="C1249" s="150"/>
    </row>
    <row r="1250" ht="12.75">
      <c r="C1250" s="150"/>
    </row>
    <row r="1251" ht="12.75">
      <c r="C1251" s="150"/>
    </row>
    <row r="1252" ht="12.75">
      <c r="C1252" s="150"/>
    </row>
    <row r="1253" ht="12.75">
      <c r="C1253" s="150"/>
    </row>
    <row r="1254" ht="12.75">
      <c r="C1254" s="150"/>
    </row>
    <row r="1255" ht="12.75">
      <c r="C1255" s="150"/>
    </row>
    <row r="1256" ht="12.75">
      <c r="C1256" s="150"/>
    </row>
    <row r="1257" ht="12.75">
      <c r="C1257" s="150"/>
    </row>
    <row r="1258" ht="12.75">
      <c r="C1258" s="150"/>
    </row>
    <row r="1259" ht="12.75">
      <c r="C1259" s="150"/>
    </row>
    <row r="1260" ht="12.75">
      <c r="C1260" s="150"/>
    </row>
    <row r="1261" ht="12.75">
      <c r="C1261" s="150"/>
    </row>
    <row r="1262" ht="12.75">
      <c r="C1262" s="150"/>
    </row>
    <row r="1263" ht="12.75">
      <c r="C1263" s="150"/>
    </row>
    <row r="1264" ht="12.75">
      <c r="C1264" s="150"/>
    </row>
    <row r="1265" ht="12.75">
      <c r="C1265" s="150"/>
    </row>
    <row r="1266" ht="12.75">
      <c r="C1266" s="150"/>
    </row>
    <row r="1267" ht="12.75">
      <c r="C1267" s="150"/>
    </row>
    <row r="1268" ht="12.75">
      <c r="C1268" s="150"/>
    </row>
    <row r="1269" ht="12.75">
      <c r="C1269" s="150"/>
    </row>
    <row r="1270" ht="12.75">
      <c r="C1270" s="150"/>
    </row>
    <row r="1271" ht="12.75">
      <c r="C1271" s="150"/>
    </row>
    <row r="1272" ht="12.75">
      <c r="C1272" s="150"/>
    </row>
    <row r="1273" ht="12.75">
      <c r="C1273" s="150"/>
    </row>
    <row r="1274" ht="12.75">
      <c r="C1274" s="150"/>
    </row>
    <row r="1275" ht="12.75">
      <c r="C1275" s="150"/>
    </row>
    <row r="1276" ht="12.75">
      <c r="C1276" s="150"/>
    </row>
    <row r="1277" ht="12.75">
      <c r="C1277" s="150"/>
    </row>
    <row r="1278" ht="12.75">
      <c r="C1278" s="150"/>
    </row>
    <row r="1279" ht="12.75">
      <c r="C1279" s="150"/>
    </row>
    <row r="1280" ht="12.75">
      <c r="C1280" s="150"/>
    </row>
    <row r="1281" ht="12.75">
      <c r="C1281" s="150"/>
    </row>
    <row r="1282" ht="12.75">
      <c r="C1282" s="150"/>
    </row>
    <row r="1283" ht="12.75">
      <c r="C1283" s="150"/>
    </row>
    <row r="1284" ht="12.75">
      <c r="C1284" s="150"/>
    </row>
    <row r="1285" ht="12.75">
      <c r="C1285" s="150"/>
    </row>
    <row r="1286" ht="12.75">
      <c r="C1286" s="150"/>
    </row>
    <row r="1287" ht="12.75">
      <c r="C1287" s="150"/>
    </row>
    <row r="1288" ht="12.75">
      <c r="C1288" s="150"/>
    </row>
    <row r="1289" ht="12.75">
      <c r="C1289" s="150"/>
    </row>
    <row r="1290" ht="12.75">
      <c r="C1290" s="150"/>
    </row>
    <row r="1291" ht="12.75">
      <c r="C1291" s="150"/>
    </row>
    <row r="1292" ht="12.75">
      <c r="C1292" s="150"/>
    </row>
    <row r="1293" ht="12.75">
      <c r="C1293" s="150"/>
    </row>
    <row r="1294" ht="12.75">
      <c r="C1294" s="150"/>
    </row>
    <row r="1295" ht="12.75">
      <c r="C1295" s="150"/>
    </row>
    <row r="1296" ht="12.75">
      <c r="C1296" s="150"/>
    </row>
    <row r="1297" ht="12.75">
      <c r="C1297" s="150"/>
    </row>
    <row r="1298" ht="12.75">
      <c r="C1298" s="150"/>
    </row>
    <row r="1299" ht="12.75">
      <c r="C1299" s="150"/>
    </row>
    <row r="1300" ht="12.75">
      <c r="C1300" s="150"/>
    </row>
    <row r="1301" ht="12.75">
      <c r="C1301" s="150"/>
    </row>
    <row r="1302" ht="12.75">
      <c r="C1302" s="150"/>
    </row>
    <row r="1303" ht="12.75">
      <c r="C1303" s="150"/>
    </row>
    <row r="1304" ht="12.75">
      <c r="C1304" s="150"/>
    </row>
    <row r="1305" ht="12.75">
      <c r="C1305" s="150"/>
    </row>
    <row r="1306" ht="12.75">
      <c r="C1306" s="150"/>
    </row>
    <row r="1307" ht="12.75">
      <c r="C1307" s="150"/>
    </row>
    <row r="1308" ht="12.75">
      <c r="C1308" s="150"/>
    </row>
    <row r="1309" ht="12.75">
      <c r="C1309" s="150"/>
    </row>
    <row r="1310" ht="12.75">
      <c r="C1310" s="150"/>
    </row>
    <row r="1311" ht="12.75">
      <c r="C1311" s="150"/>
    </row>
    <row r="1312" ht="12.75">
      <c r="C1312" s="150"/>
    </row>
    <row r="1313" ht="12.75">
      <c r="C1313" s="150"/>
    </row>
    <row r="1314" ht="12.75">
      <c r="C1314" s="150"/>
    </row>
    <row r="1315" ht="12.75">
      <c r="C1315" s="150"/>
    </row>
    <row r="1316" ht="12.75">
      <c r="C1316" s="150"/>
    </row>
    <row r="1317" ht="12.75">
      <c r="C1317" s="150"/>
    </row>
    <row r="1318" ht="12.75">
      <c r="C1318" s="150"/>
    </row>
    <row r="1319" ht="12.75">
      <c r="C1319" s="150"/>
    </row>
    <row r="1320" ht="12.75">
      <c r="C1320" s="150"/>
    </row>
    <row r="1321" ht="12.75">
      <c r="C1321" s="150"/>
    </row>
    <row r="1322" ht="12.75">
      <c r="C1322" s="150"/>
    </row>
    <row r="1323" ht="12.75">
      <c r="C1323" s="150"/>
    </row>
    <row r="1324" ht="12.75">
      <c r="C1324" s="150"/>
    </row>
    <row r="1325" ht="12.75">
      <c r="C1325" s="150"/>
    </row>
    <row r="1326" ht="12.75">
      <c r="C1326" s="150"/>
    </row>
    <row r="1327" ht="12.75">
      <c r="C1327" s="150"/>
    </row>
    <row r="1328" ht="12.75">
      <c r="C1328" s="150"/>
    </row>
    <row r="1329" ht="12.75">
      <c r="C1329" s="150"/>
    </row>
    <row r="1330" ht="12.75">
      <c r="C1330" s="150"/>
    </row>
    <row r="1331" ht="12.75">
      <c r="C1331" s="150"/>
    </row>
    <row r="1332" ht="12.75">
      <c r="C1332" s="150"/>
    </row>
    <row r="1333" ht="12.75">
      <c r="C1333" s="150"/>
    </row>
    <row r="1334" ht="12.75">
      <c r="C1334" s="150"/>
    </row>
    <row r="1335" ht="12.75">
      <c r="C1335" s="150"/>
    </row>
    <row r="1336" ht="12.75">
      <c r="C1336" s="150"/>
    </row>
    <row r="1337" ht="12.75">
      <c r="C1337" s="150"/>
    </row>
    <row r="1338" ht="12.75">
      <c r="C1338" s="150"/>
    </row>
    <row r="1339" ht="12.75">
      <c r="C1339" s="150"/>
    </row>
    <row r="1340" ht="12.75">
      <c r="C1340" s="150"/>
    </row>
    <row r="1341" ht="12.75">
      <c r="C1341" s="150"/>
    </row>
    <row r="1342" ht="12.75">
      <c r="C1342" s="150"/>
    </row>
    <row r="1343" ht="12.75">
      <c r="C1343" s="150"/>
    </row>
    <row r="1344" ht="12.75">
      <c r="C1344" s="150"/>
    </row>
    <row r="1345" ht="12.75">
      <c r="C1345" s="150"/>
    </row>
    <row r="1346" ht="12.75">
      <c r="C1346" s="150"/>
    </row>
    <row r="1347" ht="12.75">
      <c r="C1347" s="150"/>
    </row>
    <row r="1348" ht="12.75">
      <c r="C1348" s="150"/>
    </row>
    <row r="1349" ht="12.75">
      <c r="C1349" s="150"/>
    </row>
    <row r="1350" ht="12.75">
      <c r="C1350" s="150"/>
    </row>
    <row r="1351" ht="12.75">
      <c r="C1351" s="150"/>
    </row>
    <row r="1352" ht="12.75">
      <c r="C1352" s="150"/>
    </row>
    <row r="1353" ht="12.75">
      <c r="C1353" s="150"/>
    </row>
    <row r="1354" ht="12.75">
      <c r="C1354" s="150"/>
    </row>
    <row r="1355" ht="12.75">
      <c r="C1355" s="150"/>
    </row>
    <row r="1356" ht="12.75">
      <c r="C1356" s="150"/>
    </row>
    <row r="1357" ht="12.75">
      <c r="C1357" s="150"/>
    </row>
    <row r="1358" ht="12.75">
      <c r="C1358" s="150"/>
    </row>
    <row r="1359" ht="12.75">
      <c r="C1359" s="150"/>
    </row>
    <row r="1360" ht="12.75">
      <c r="C1360" s="150"/>
    </row>
    <row r="1361" ht="12.75">
      <c r="C1361" s="150"/>
    </row>
    <row r="1362" ht="12.75">
      <c r="C1362" s="150"/>
    </row>
    <row r="1363" ht="12.75">
      <c r="C1363" s="150"/>
    </row>
    <row r="1364" ht="12.75">
      <c r="C1364" s="150"/>
    </row>
    <row r="1365" ht="12.75">
      <c r="C1365" s="150"/>
    </row>
    <row r="1366" ht="12.75">
      <c r="C1366" s="150"/>
    </row>
    <row r="1367" ht="12.75">
      <c r="C1367" s="150"/>
    </row>
    <row r="1368" ht="12.75">
      <c r="C1368" s="150"/>
    </row>
    <row r="1369" ht="12.75">
      <c r="C1369" s="150"/>
    </row>
    <row r="1370" ht="12.75">
      <c r="C1370" s="150"/>
    </row>
    <row r="1371" ht="12.75">
      <c r="C1371" s="150"/>
    </row>
    <row r="1372" ht="12.75">
      <c r="C1372" s="150"/>
    </row>
    <row r="1373" ht="12.75">
      <c r="C1373" s="150"/>
    </row>
    <row r="1374" ht="12.75">
      <c r="C1374" s="150"/>
    </row>
    <row r="1375" ht="12.75">
      <c r="C1375" s="150"/>
    </row>
    <row r="1376" ht="12.75">
      <c r="C1376" s="150"/>
    </row>
    <row r="1377" ht="12.75">
      <c r="C1377" s="150"/>
    </row>
    <row r="1378" ht="12.75">
      <c r="C1378" s="150"/>
    </row>
    <row r="1379" ht="12.75">
      <c r="C1379" s="150"/>
    </row>
    <row r="1380" ht="12.75">
      <c r="C1380" s="150"/>
    </row>
    <row r="1381" ht="12.75">
      <c r="C1381" s="150"/>
    </row>
    <row r="1382" ht="12.75">
      <c r="C1382" s="150"/>
    </row>
    <row r="1383" ht="12.75">
      <c r="C1383" s="150"/>
    </row>
    <row r="1384" ht="12.75">
      <c r="C1384" s="150"/>
    </row>
    <row r="1385" ht="12.75">
      <c r="C1385" s="150"/>
    </row>
    <row r="1386" ht="12.75">
      <c r="C1386" s="150"/>
    </row>
    <row r="1387" ht="12.75">
      <c r="C1387" s="150"/>
    </row>
    <row r="1388" ht="12.75">
      <c r="C1388" s="150"/>
    </row>
    <row r="1389" ht="12.75">
      <c r="C1389" s="150"/>
    </row>
    <row r="1390" ht="12.75">
      <c r="C1390" s="150"/>
    </row>
    <row r="1391" ht="12.75">
      <c r="C1391" s="150"/>
    </row>
    <row r="1392" ht="12.75">
      <c r="C1392" s="150"/>
    </row>
    <row r="1393" ht="12.75">
      <c r="C1393" s="150"/>
    </row>
    <row r="1394" ht="12.75">
      <c r="C1394" s="150"/>
    </row>
    <row r="1395" ht="12.75">
      <c r="C1395" s="150"/>
    </row>
    <row r="1396" ht="12.75">
      <c r="C1396" s="150"/>
    </row>
    <row r="1397" ht="12.75">
      <c r="C1397" s="150"/>
    </row>
    <row r="1398" ht="12.75">
      <c r="C1398" s="150"/>
    </row>
    <row r="1399" ht="12.75">
      <c r="C1399" s="150"/>
    </row>
    <row r="1400" ht="12.75">
      <c r="C1400" s="150"/>
    </row>
    <row r="1401" ht="12.75">
      <c r="C1401" s="150"/>
    </row>
    <row r="1402" ht="12.75">
      <c r="C1402" s="150"/>
    </row>
    <row r="1403" ht="12.75">
      <c r="C1403" s="150"/>
    </row>
    <row r="1404" ht="12.75">
      <c r="C1404" s="150"/>
    </row>
    <row r="1405" ht="12.75">
      <c r="C1405" s="150"/>
    </row>
    <row r="1406" ht="12.75">
      <c r="C1406" s="150"/>
    </row>
    <row r="1407" ht="12.75">
      <c r="C1407" s="150"/>
    </row>
    <row r="1408" ht="12.75">
      <c r="C1408" s="150"/>
    </row>
    <row r="1409" ht="12.75">
      <c r="C1409" s="150"/>
    </row>
    <row r="1410" ht="12.75">
      <c r="C1410" s="150"/>
    </row>
    <row r="1411" ht="12.75">
      <c r="C1411" s="150"/>
    </row>
    <row r="1412" ht="12.75">
      <c r="C1412" s="150"/>
    </row>
    <row r="1413" ht="12.75">
      <c r="C1413" s="150"/>
    </row>
    <row r="1414" ht="12.75">
      <c r="C1414" s="150"/>
    </row>
    <row r="1415" ht="12.75">
      <c r="C1415" s="150"/>
    </row>
    <row r="1416" ht="12.75">
      <c r="C1416" s="150"/>
    </row>
    <row r="1417" ht="12.75">
      <c r="C1417" s="150"/>
    </row>
    <row r="1418" ht="12.75">
      <c r="C1418" s="150"/>
    </row>
    <row r="1419" ht="12.75">
      <c r="C1419" s="150"/>
    </row>
    <row r="1420" ht="12.75">
      <c r="C1420" s="150"/>
    </row>
    <row r="1421" ht="12.75">
      <c r="C1421" s="150"/>
    </row>
    <row r="1422" ht="12.75">
      <c r="C1422" s="150"/>
    </row>
    <row r="1423" ht="12.75">
      <c r="C1423" s="150"/>
    </row>
    <row r="1424" ht="12.75">
      <c r="C1424" s="150"/>
    </row>
    <row r="1425" ht="12.75">
      <c r="C1425" s="150"/>
    </row>
    <row r="1426" ht="12.75">
      <c r="C1426" s="150"/>
    </row>
    <row r="1427" ht="12.75">
      <c r="C1427" s="150"/>
    </row>
    <row r="1428" ht="12.75">
      <c r="C1428" s="150"/>
    </row>
    <row r="1429" ht="12.75">
      <c r="C1429" s="150"/>
    </row>
    <row r="1430" ht="12.75">
      <c r="C1430" s="150"/>
    </row>
    <row r="1431" ht="12.75">
      <c r="C1431" s="150"/>
    </row>
    <row r="1432" ht="12.75">
      <c r="C1432" s="150"/>
    </row>
    <row r="1433" ht="12.75">
      <c r="C1433" s="150"/>
    </row>
    <row r="1434" ht="12.75">
      <c r="C1434" s="150"/>
    </row>
    <row r="1435" ht="12.75">
      <c r="C1435" s="150"/>
    </row>
    <row r="1436" ht="12.75">
      <c r="C1436" s="150"/>
    </row>
    <row r="1437" ht="12.75">
      <c r="C1437" s="150"/>
    </row>
    <row r="1438" ht="12.75">
      <c r="C1438" s="150"/>
    </row>
    <row r="1439" ht="12.75">
      <c r="C1439" s="150"/>
    </row>
    <row r="1440" ht="12.75">
      <c r="C1440" s="150"/>
    </row>
    <row r="1441" ht="12.75">
      <c r="C1441" s="150"/>
    </row>
    <row r="1442" ht="12.75">
      <c r="C1442" s="150"/>
    </row>
    <row r="1443" ht="12.75">
      <c r="C1443" s="150"/>
    </row>
    <row r="1444" ht="12.75">
      <c r="C1444" s="150"/>
    </row>
    <row r="1445" ht="12.75">
      <c r="C1445" s="150"/>
    </row>
    <row r="1446" ht="12.75">
      <c r="C1446" s="150"/>
    </row>
    <row r="1447" ht="12.75">
      <c r="C1447" s="150"/>
    </row>
    <row r="1448" ht="12.75">
      <c r="C1448" s="150"/>
    </row>
    <row r="1449" ht="12.75">
      <c r="C1449" s="150"/>
    </row>
    <row r="1450" ht="12.75">
      <c r="C1450" s="150"/>
    </row>
    <row r="1451" ht="12.75">
      <c r="C1451" s="150"/>
    </row>
    <row r="1452" ht="12.75">
      <c r="C1452" s="150"/>
    </row>
    <row r="1453" ht="12.75">
      <c r="C1453" s="150"/>
    </row>
    <row r="1454" ht="12.75">
      <c r="C1454" s="150"/>
    </row>
    <row r="1455" ht="12.75">
      <c r="C1455" s="150"/>
    </row>
    <row r="1456" ht="12.75">
      <c r="C1456" s="150"/>
    </row>
    <row r="1457" ht="12.75">
      <c r="C1457" s="150"/>
    </row>
    <row r="1458" ht="12.75">
      <c r="C1458" s="150"/>
    </row>
    <row r="1459" ht="12.75">
      <c r="C1459" s="150"/>
    </row>
    <row r="1460" ht="12.75">
      <c r="C1460" s="150"/>
    </row>
    <row r="1461" ht="12.75">
      <c r="C1461" s="150"/>
    </row>
    <row r="1462" ht="12.75">
      <c r="C1462" s="150"/>
    </row>
    <row r="1463" ht="12.75">
      <c r="C1463" s="150"/>
    </row>
    <row r="1464" ht="12.75">
      <c r="C1464" s="150"/>
    </row>
    <row r="1465" ht="12.75">
      <c r="C1465" s="150"/>
    </row>
    <row r="1466" ht="12.75">
      <c r="C1466" s="150"/>
    </row>
    <row r="1467" ht="12.75">
      <c r="C1467" s="150"/>
    </row>
    <row r="1468" ht="12.75">
      <c r="C1468" s="150"/>
    </row>
    <row r="1469" ht="12.75">
      <c r="C1469" s="150"/>
    </row>
    <row r="1470" ht="12.75">
      <c r="C1470" s="150"/>
    </row>
    <row r="1471" ht="12.75">
      <c r="C1471" s="150"/>
    </row>
    <row r="1472" ht="12.75">
      <c r="C1472" s="150"/>
    </row>
    <row r="1473" ht="12.75">
      <c r="C1473" s="150"/>
    </row>
    <row r="1474" ht="12.75">
      <c r="C1474" s="150"/>
    </row>
    <row r="1475" ht="12.75">
      <c r="C1475" s="150"/>
    </row>
    <row r="1476" ht="12.75">
      <c r="C1476" s="150"/>
    </row>
    <row r="1477" ht="12.75">
      <c r="C1477" s="150"/>
    </row>
    <row r="1478" ht="12.75">
      <c r="C1478" s="150"/>
    </row>
    <row r="1479" ht="12.75">
      <c r="C1479" s="150"/>
    </row>
    <row r="1480" ht="12.75">
      <c r="C1480" s="150"/>
    </row>
    <row r="1481" ht="12.75">
      <c r="C1481" s="150"/>
    </row>
    <row r="1482" ht="12.75">
      <c r="C1482" s="150"/>
    </row>
    <row r="1483" ht="12.75">
      <c r="C1483" s="150"/>
    </row>
    <row r="1484" ht="12.75">
      <c r="C1484" s="150"/>
    </row>
    <row r="1485" ht="12.75">
      <c r="C1485" s="150"/>
    </row>
    <row r="1486" ht="12.75">
      <c r="C1486" s="150"/>
    </row>
    <row r="1487" ht="12.75">
      <c r="C1487" s="150"/>
    </row>
    <row r="1488" ht="12.75">
      <c r="C1488" s="150"/>
    </row>
    <row r="1489" ht="12.75">
      <c r="C1489" s="150"/>
    </row>
    <row r="1490" ht="12.75">
      <c r="C1490" s="150"/>
    </row>
    <row r="1491" ht="12.75">
      <c r="C1491" s="150"/>
    </row>
    <row r="1492" ht="12.75">
      <c r="C1492" s="150"/>
    </row>
    <row r="1493" ht="12.75">
      <c r="C1493" s="150"/>
    </row>
    <row r="1494" ht="12.75">
      <c r="C1494" s="150"/>
    </row>
    <row r="1495" ht="12.75">
      <c r="C1495" s="150"/>
    </row>
    <row r="1496" ht="12.75">
      <c r="C1496" s="150"/>
    </row>
    <row r="1497" ht="12.75">
      <c r="C1497" s="150"/>
    </row>
    <row r="1498" ht="12.75">
      <c r="C1498" s="150"/>
    </row>
    <row r="1499" ht="12.75">
      <c r="C1499" s="150"/>
    </row>
    <row r="1500" ht="12.75">
      <c r="C1500" s="150"/>
    </row>
    <row r="1501" ht="12.75">
      <c r="C1501" s="150"/>
    </row>
    <row r="1502" ht="12.75">
      <c r="C1502" s="150"/>
    </row>
    <row r="1503" ht="12.75">
      <c r="C1503" s="150"/>
    </row>
    <row r="1504" ht="12.75">
      <c r="C1504" s="150"/>
    </row>
    <row r="1505" ht="12.75">
      <c r="C1505" s="150"/>
    </row>
    <row r="1506" ht="12.75">
      <c r="C1506" s="150"/>
    </row>
    <row r="1507" ht="12.75">
      <c r="C1507" s="150"/>
    </row>
    <row r="1508" ht="12.75">
      <c r="C1508" s="150"/>
    </row>
    <row r="1509" ht="12.75">
      <c r="C1509" s="150"/>
    </row>
    <row r="1510" ht="12.75">
      <c r="C1510" s="150"/>
    </row>
    <row r="1511" ht="12.75">
      <c r="C1511" s="150"/>
    </row>
    <row r="1512" ht="12.75">
      <c r="C1512" s="150"/>
    </row>
    <row r="1513" ht="12.75">
      <c r="C1513" s="150"/>
    </row>
    <row r="1514" ht="12.75">
      <c r="C1514" s="150"/>
    </row>
    <row r="1515" ht="12.75">
      <c r="C1515" s="150"/>
    </row>
    <row r="1516" ht="12.75">
      <c r="C1516" s="150"/>
    </row>
    <row r="1517" ht="12.75">
      <c r="C1517" s="150"/>
    </row>
    <row r="1518" ht="12.75">
      <c r="C1518" s="150"/>
    </row>
    <row r="1519" ht="12.75">
      <c r="C1519" s="150"/>
    </row>
    <row r="1520" ht="12.75">
      <c r="C1520" s="150"/>
    </row>
    <row r="1521" ht="12.75">
      <c r="C1521" s="150"/>
    </row>
    <row r="1522" ht="12.75">
      <c r="C1522" s="150"/>
    </row>
    <row r="1523" ht="12.75">
      <c r="C1523" s="150"/>
    </row>
    <row r="1524" ht="12.75">
      <c r="C1524" s="150"/>
    </row>
    <row r="1525" ht="12.75">
      <c r="C1525" s="150"/>
    </row>
    <row r="1526" ht="12.75">
      <c r="C1526" s="150"/>
    </row>
    <row r="1527" ht="12.75">
      <c r="C1527" s="150"/>
    </row>
    <row r="1528" ht="12.75">
      <c r="C1528" s="150"/>
    </row>
    <row r="1529" ht="12.75">
      <c r="C1529" s="150"/>
    </row>
    <row r="1530" ht="12.75">
      <c r="C1530" s="150"/>
    </row>
    <row r="1531" ht="12.75">
      <c r="C1531" s="150"/>
    </row>
    <row r="1532" ht="12.75">
      <c r="C1532" s="150"/>
    </row>
    <row r="1533" ht="12.75">
      <c r="C1533" s="150"/>
    </row>
    <row r="1534" ht="12.75">
      <c r="C1534" s="150"/>
    </row>
    <row r="1535" ht="12.75">
      <c r="C1535" s="150"/>
    </row>
    <row r="1536" ht="12.75">
      <c r="C1536" s="150"/>
    </row>
    <row r="1537" ht="12.75">
      <c r="C1537" s="150"/>
    </row>
    <row r="1538" ht="12.75">
      <c r="C1538" s="150"/>
    </row>
    <row r="1539" ht="12.75">
      <c r="C1539" s="150"/>
    </row>
    <row r="1540" ht="12.75">
      <c r="C1540" s="150"/>
    </row>
    <row r="1541" ht="12.75">
      <c r="C1541" s="150"/>
    </row>
    <row r="1542" ht="12.75">
      <c r="C1542" s="150"/>
    </row>
    <row r="1543" ht="12.75">
      <c r="C1543" s="150"/>
    </row>
    <row r="1544" ht="12.75">
      <c r="C1544" s="150"/>
    </row>
    <row r="1545" ht="12.75">
      <c r="C1545" s="150"/>
    </row>
    <row r="1546" ht="12.75">
      <c r="C1546" s="150"/>
    </row>
    <row r="1547" ht="12.75">
      <c r="C1547" s="150"/>
    </row>
    <row r="1548" ht="12.75">
      <c r="C1548" s="150"/>
    </row>
    <row r="1549" ht="12.75">
      <c r="C1549" s="150"/>
    </row>
    <row r="1550" ht="12.75">
      <c r="C1550" s="150"/>
    </row>
    <row r="1551" ht="12.75">
      <c r="C1551" s="150"/>
    </row>
    <row r="1552" ht="12.75">
      <c r="C1552" s="150"/>
    </row>
    <row r="1553" ht="12.75">
      <c r="C1553" s="150"/>
    </row>
    <row r="1554" ht="12.75">
      <c r="C1554" s="150"/>
    </row>
    <row r="1555" ht="12.75">
      <c r="C1555" s="150"/>
    </row>
    <row r="1556" ht="12.75">
      <c r="C1556" s="150"/>
    </row>
    <row r="1557" ht="12.75">
      <c r="C1557" s="150"/>
    </row>
    <row r="1558" ht="12.75">
      <c r="C1558" s="150"/>
    </row>
    <row r="1559" ht="12.75">
      <c r="C1559" s="150"/>
    </row>
    <row r="1560" ht="12.75">
      <c r="C1560" s="150"/>
    </row>
    <row r="1561" ht="12.75">
      <c r="C1561" s="150"/>
    </row>
    <row r="1562" ht="12.75">
      <c r="C1562" s="150"/>
    </row>
    <row r="1563" ht="12.75">
      <c r="C1563" s="150"/>
    </row>
    <row r="1564" ht="12.75">
      <c r="C1564" s="150"/>
    </row>
    <row r="1565" ht="12.75">
      <c r="C1565" s="150"/>
    </row>
    <row r="1566" ht="12.75">
      <c r="C1566" s="150"/>
    </row>
    <row r="1567" ht="12.75">
      <c r="C1567" s="150"/>
    </row>
    <row r="1568" ht="12.75">
      <c r="C1568" s="150"/>
    </row>
    <row r="1569" ht="12.75">
      <c r="C1569" s="150"/>
    </row>
    <row r="1570" ht="12.75">
      <c r="C1570" s="150"/>
    </row>
    <row r="1571" ht="12.75">
      <c r="C1571" s="150"/>
    </row>
    <row r="1572" ht="12.75">
      <c r="C1572" s="150"/>
    </row>
    <row r="1573" ht="12.75">
      <c r="C1573" s="150"/>
    </row>
    <row r="1574" ht="12.75">
      <c r="C1574" s="150"/>
    </row>
    <row r="1575" ht="12.75">
      <c r="C1575" s="150"/>
    </row>
    <row r="1576" ht="12.75">
      <c r="C1576" s="150"/>
    </row>
    <row r="1577" ht="12.75">
      <c r="C1577" s="150"/>
    </row>
    <row r="1578" ht="12.75">
      <c r="C1578" s="150"/>
    </row>
    <row r="1579" ht="12.75">
      <c r="C1579" s="150"/>
    </row>
    <row r="1580" ht="12.75">
      <c r="C1580" s="150"/>
    </row>
    <row r="1581" ht="12.75">
      <c r="C1581" s="150"/>
    </row>
    <row r="1582" ht="12.75">
      <c r="C1582" s="150"/>
    </row>
    <row r="1583" ht="12.75">
      <c r="C1583" s="150"/>
    </row>
    <row r="1584" ht="12.75">
      <c r="C1584" s="150"/>
    </row>
    <row r="1585" ht="12.75">
      <c r="C1585" s="150"/>
    </row>
    <row r="1586" ht="12.75">
      <c r="C1586" s="150"/>
    </row>
    <row r="1587" ht="12.75">
      <c r="C1587" s="150"/>
    </row>
    <row r="1588" ht="12.75">
      <c r="C1588" s="150"/>
    </row>
    <row r="1589" ht="12.75">
      <c r="C1589" s="150"/>
    </row>
    <row r="1590" ht="12.75">
      <c r="C1590" s="150"/>
    </row>
    <row r="1591" ht="12.75">
      <c r="C1591" s="150"/>
    </row>
    <row r="1592" ht="12.75">
      <c r="C1592" s="150"/>
    </row>
    <row r="1593" ht="12.75">
      <c r="C1593" s="150"/>
    </row>
    <row r="1594" ht="12.75">
      <c r="C1594" s="150"/>
    </row>
    <row r="1595" ht="12.75">
      <c r="C1595" s="150"/>
    </row>
    <row r="1596" ht="12.75">
      <c r="C1596" s="150"/>
    </row>
    <row r="1597" ht="12.75">
      <c r="C1597" s="150"/>
    </row>
    <row r="1598" ht="12.75">
      <c r="C1598" s="150"/>
    </row>
    <row r="1599" ht="12.75">
      <c r="C1599" s="150"/>
    </row>
    <row r="1600" ht="12.75">
      <c r="C1600" s="150"/>
    </row>
    <row r="1601" ht="12.75">
      <c r="C1601" s="150"/>
    </row>
    <row r="1602" ht="12.75">
      <c r="C1602" s="150"/>
    </row>
    <row r="1603" ht="12.75">
      <c r="C1603" s="150"/>
    </row>
    <row r="1604" ht="12.75">
      <c r="C1604" s="150"/>
    </row>
    <row r="1605" ht="12.75">
      <c r="C1605" s="150"/>
    </row>
    <row r="1606" ht="12.75">
      <c r="C1606" s="150"/>
    </row>
    <row r="1607" ht="12.75">
      <c r="C1607" s="150"/>
    </row>
    <row r="1608" ht="12.75">
      <c r="C1608" s="150"/>
    </row>
    <row r="1609" ht="12.75">
      <c r="C1609" s="150"/>
    </row>
    <row r="1610" ht="12.75">
      <c r="C1610" s="150"/>
    </row>
    <row r="1611" ht="12.75">
      <c r="C1611" s="150"/>
    </row>
    <row r="1612" ht="12.75">
      <c r="C1612" s="150"/>
    </row>
    <row r="1613" ht="12.75">
      <c r="C1613" s="150"/>
    </row>
    <row r="1614" ht="12.75">
      <c r="C1614" s="150"/>
    </row>
    <row r="1615" ht="12.75">
      <c r="C1615" s="150"/>
    </row>
    <row r="1616" ht="12.75">
      <c r="C1616" s="150"/>
    </row>
    <row r="1617" ht="12.75">
      <c r="C1617" s="150"/>
    </row>
    <row r="1618" ht="12.75">
      <c r="C1618" s="150"/>
    </row>
    <row r="1619" ht="12.75">
      <c r="C1619" s="150"/>
    </row>
    <row r="1620" ht="12.75">
      <c r="C1620" s="150"/>
    </row>
    <row r="1621" ht="12.75">
      <c r="C1621" s="150"/>
    </row>
    <row r="1622" ht="12.75">
      <c r="C1622" s="150"/>
    </row>
    <row r="1623" ht="12.75">
      <c r="C1623" s="150"/>
    </row>
    <row r="1624" ht="12.75">
      <c r="C1624" s="150"/>
    </row>
    <row r="1625" ht="12.75">
      <c r="C1625" s="150"/>
    </row>
    <row r="1626" ht="12.75">
      <c r="C1626" s="150"/>
    </row>
    <row r="1627" ht="12.75">
      <c r="C1627" s="150"/>
    </row>
    <row r="1628" ht="12.75">
      <c r="C1628" s="150"/>
    </row>
    <row r="1629" ht="12.75">
      <c r="C1629" s="150"/>
    </row>
    <row r="1630" ht="12.75">
      <c r="C1630" s="150"/>
    </row>
    <row r="1631" ht="12.75">
      <c r="C1631" s="150"/>
    </row>
    <row r="1632" ht="12.75">
      <c r="C1632" s="150"/>
    </row>
    <row r="1633" ht="12.75">
      <c r="C1633" s="150"/>
    </row>
    <row r="1634" ht="12.75">
      <c r="C1634" s="150"/>
    </row>
    <row r="1635" ht="12.75">
      <c r="C1635" s="150"/>
    </row>
    <row r="1636" ht="12.75">
      <c r="C1636" s="150"/>
    </row>
    <row r="1637" ht="12.75">
      <c r="C1637" s="150"/>
    </row>
    <row r="1638" ht="12.75">
      <c r="C1638" s="150"/>
    </row>
    <row r="1639" ht="12.75">
      <c r="C1639" s="150"/>
    </row>
    <row r="1640" ht="12.75">
      <c r="C1640" s="150"/>
    </row>
    <row r="1641" ht="12.75">
      <c r="C1641" s="150"/>
    </row>
    <row r="1642" ht="12.75">
      <c r="C1642" s="150"/>
    </row>
    <row r="1643" ht="12.75">
      <c r="C1643" s="150"/>
    </row>
    <row r="1644" ht="12.75">
      <c r="C1644" s="150"/>
    </row>
    <row r="1645" ht="12.75">
      <c r="C1645" s="150"/>
    </row>
    <row r="1646" ht="12.75">
      <c r="C1646" s="150"/>
    </row>
    <row r="1647" ht="12.75">
      <c r="C1647" s="150"/>
    </row>
    <row r="1648" ht="12.75">
      <c r="C1648" s="150"/>
    </row>
    <row r="1649" ht="12.75">
      <c r="C1649" s="150"/>
    </row>
    <row r="1650" ht="12.75">
      <c r="C1650" s="150"/>
    </row>
    <row r="1651" ht="12.75">
      <c r="C1651" s="150"/>
    </row>
    <row r="1652" ht="12.75">
      <c r="C1652" s="150"/>
    </row>
    <row r="1653" ht="12.75">
      <c r="C1653" s="150"/>
    </row>
    <row r="1654" ht="12.75">
      <c r="C1654" s="150"/>
    </row>
    <row r="1655" ht="12.75">
      <c r="C1655" s="150"/>
    </row>
    <row r="1656" ht="12.75">
      <c r="C1656" s="150"/>
    </row>
    <row r="1657" ht="12.75">
      <c r="C1657" s="150"/>
    </row>
    <row r="1658" ht="12.75">
      <c r="C1658" s="150"/>
    </row>
    <row r="1659" ht="12.75">
      <c r="C1659" s="150"/>
    </row>
    <row r="1660" ht="12.75">
      <c r="C1660" s="150"/>
    </row>
    <row r="1661" ht="12.75">
      <c r="C1661" s="150"/>
    </row>
    <row r="1662" ht="12.75">
      <c r="C1662" s="150"/>
    </row>
    <row r="1663" ht="12.75">
      <c r="C1663" s="150"/>
    </row>
    <row r="1664" ht="12.75">
      <c r="C1664" s="150"/>
    </row>
    <row r="1665" ht="12.75">
      <c r="C1665" s="150"/>
    </row>
    <row r="1666" ht="12.75">
      <c r="C1666" s="150"/>
    </row>
    <row r="1667" ht="12.75">
      <c r="C1667" s="150"/>
    </row>
    <row r="1668" ht="12.75">
      <c r="C1668" s="150"/>
    </row>
    <row r="1669" ht="12.75">
      <c r="C1669" s="150"/>
    </row>
    <row r="1670" ht="12.75">
      <c r="C1670" s="150"/>
    </row>
    <row r="1671" ht="12.75">
      <c r="C1671" s="150"/>
    </row>
    <row r="1672" ht="12.75">
      <c r="C1672" s="150"/>
    </row>
    <row r="1673" ht="12.75">
      <c r="C1673" s="150"/>
    </row>
    <row r="1674" ht="12.75">
      <c r="C1674" s="150"/>
    </row>
    <row r="1675" ht="12.75">
      <c r="C1675" s="150"/>
    </row>
    <row r="1676" ht="12.75">
      <c r="C1676" s="150"/>
    </row>
    <row r="1677" ht="12.75">
      <c r="C1677" s="150"/>
    </row>
    <row r="1678" ht="12.75">
      <c r="C1678" s="150"/>
    </row>
    <row r="1679" ht="12.75">
      <c r="C1679" s="150"/>
    </row>
    <row r="1680" ht="12.75">
      <c r="C1680" s="150"/>
    </row>
    <row r="1681" ht="12.75">
      <c r="C1681" s="150"/>
    </row>
    <row r="1682" ht="12.75">
      <c r="C1682" s="150"/>
    </row>
    <row r="1683" ht="12.75">
      <c r="C1683" s="150"/>
    </row>
    <row r="1684" ht="12.75">
      <c r="C1684" s="150"/>
    </row>
    <row r="1685" ht="12.75">
      <c r="C1685" s="150"/>
    </row>
    <row r="1686" ht="12.75">
      <c r="C1686" s="150"/>
    </row>
    <row r="1687" ht="12.75">
      <c r="C1687" s="150"/>
    </row>
    <row r="1688" ht="12.75">
      <c r="C1688" s="150"/>
    </row>
    <row r="1689" ht="12.75">
      <c r="C1689" s="150"/>
    </row>
    <row r="1690" ht="12.75">
      <c r="C1690" s="150"/>
    </row>
    <row r="1691" ht="12.75">
      <c r="C1691" s="150"/>
    </row>
    <row r="1692" ht="12.75">
      <c r="C1692" s="150"/>
    </row>
    <row r="1693" ht="12.75">
      <c r="C1693" s="150"/>
    </row>
    <row r="1694" ht="12.75">
      <c r="C1694" s="150"/>
    </row>
    <row r="1695" ht="12.75">
      <c r="C1695" s="150"/>
    </row>
    <row r="1696" ht="12.75">
      <c r="C1696" s="150"/>
    </row>
    <row r="1697" ht="12.75">
      <c r="C1697" s="150"/>
    </row>
    <row r="1698" ht="12.75">
      <c r="C1698" s="150"/>
    </row>
    <row r="1699" ht="12.75">
      <c r="C1699" s="150"/>
    </row>
    <row r="1700" ht="12.75">
      <c r="C1700" s="150"/>
    </row>
    <row r="1701" ht="12.75">
      <c r="C1701" s="150"/>
    </row>
    <row r="1702" ht="12.75">
      <c r="C1702" s="150"/>
    </row>
    <row r="1703" ht="12.75">
      <c r="C1703" s="150"/>
    </row>
    <row r="1704" ht="12.75">
      <c r="C1704" s="150"/>
    </row>
    <row r="1705" ht="12.75">
      <c r="C1705" s="150"/>
    </row>
    <row r="1706" ht="12.75">
      <c r="C1706" s="150"/>
    </row>
    <row r="1707" ht="12.75">
      <c r="C1707" s="150"/>
    </row>
    <row r="1708" ht="12.75">
      <c r="C1708" s="150"/>
    </row>
    <row r="1709" ht="12.75">
      <c r="C1709" s="150"/>
    </row>
    <row r="1710" ht="12.75">
      <c r="C1710" s="150"/>
    </row>
    <row r="1711" ht="12.75">
      <c r="C1711" s="150"/>
    </row>
    <row r="1712" ht="12.75">
      <c r="C1712" s="150"/>
    </row>
    <row r="1713" ht="12.75">
      <c r="C1713" s="150"/>
    </row>
    <row r="1714" ht="12.75">
      <c r="C1714" s="150"/>
    </row>
    <row r="1715" ht="12.75">
      <c r="C1715" s="150"/>
    </row>
    <row r="1716" ht="12.75">
      <c r="C1716" s="150"/>
    </row>
    <row r="1717" ht="12.75">
      <c r="C1717" s="150"/>
    </row>
    <row r="1718" ht="12.75">
      <c r="C1718" s="150"/>
    </row>
    <row r="1719" ht="12.75">
      <c r="C1719" s="150"/>
    </row>
    <row r="1720" ht="12.75">
      <c r="C1720" s="150"/>
    </row>
    <row r="1721" ht="12.75">
      <c r="C1721" s="150"/>
    </row>
    <row r="1722" ht="12.75">
      <c r="C1722" s="150"/>
    </row>
    <row r="1723" ht="12.75">
      <c r="C1723" s="150"/>
    </row>
    <row r="1724" ht="12.75">
      <c r="C1724" s="150"/>
    </row>
    <row r="1725" ht="12.75">
      <c r="C1725" s="150"/>
    </row>
    <row r="1726" ht="12.75">
      <c r="C1726" s="150"/>
    </row>
    <row r="1727" ht="12.75">
      <c r="C1727" s="150"/>
    </row>
    <row r="1728" ht="12.75">
      <c r="C1728" s="150"/>
    </row>
    <row r="1729" ht="12.75">
      <c r="C1729" s="150"/>
    </row>
    <row r="1730" ht="12.75">
      <c r="C1730" s="150"/>
    </row>
    <row r="1731" ht="12.75">
      <c r="C1731" s="150"/>
    </row>
    <row r="1732" ht="12.75">
      <c r="C1732" s="150"/>
    </row>
    <row r="1733" ht="12.75">
      <c r="C1733" s="150"/>
    </row>
    <row r="1734" ht="12.75">
      <c r="C1734" s="150"/>
    </row>
    <row r="1735" ht="12.75">
      <c r="C1735" s="150"/>
    </row>
    <row r="1736" ht="12.75">
      <c r="C1736" s="150"/>
    </row>
    <row r="1737" ht="12.75">
      <c r="C1737" s="150"/>
    </row>
    <row r="1738" ht="12.75">
      <c r="C1738" s="150"/>
    </row>
    <row r="1739" ht="12.75">
      <c r="C1739" s="150"/>
    </row>
    <row r="1740" ht="12.75">
      <c r="C1740" s="150"/>
    </row>
    <row r="1741" ht="12.75">
      <c r="C1741" s="150"/>
    </row>
    <row r="1742" ht="12.75">
      <c r="C1742" s="150"/>
    </row>
    <row r="1743" ht="12.75">
      <c r="C1743" s="150"/>
    </row>
    <row r="1744" ht="12.75">
      <c r="C1744" s="150"/>
    </row>
    <row r="1745" ht="12.75">
      <c r="C1745" s="150"/>
    </row>
    <row r="1746" ht="12.75">
      <c r="C1746" s="150"/>
    </row>
    <row r="1747" ht="12.75">
      <c r="C1747" s="150"/>
    </row>
    <row r="1748" ht="12.75">
      <c r="C1748" s="150"/>
    </row>
    <row r="1749" ht="12.75">
      <c r="C1749" s="150"/>
    </row>
    <row r="1750" ht="12.75">
      <c r="C1750" s="150"/>
    </row>
    <row r="1751" ht="12.75">
      <c r="C1751" s="150"/>
    </row>
    <row r="1752" ht="12.75">
      <c r="C1752" s="150"/>
    </row>
    <row r="1753" ht="12.75">
      <c r="C1753" s="150"/>
    </row>
    <row r="1754" ht="12.75">
      <c r="C1754" s="150"/>
    </row>
    <row r="1755" ht="12.75">
      <c r="C1755" s="150"/>
    </row>
    <row r="1756" ht="12.75">
      <c r="C1756" s="150"/>
    </row>
    <row r="1757" ht="12.75">
      <c r="C1757" s="150"/>
    </row>
    <row r="1758" ht="12.75">
      <c r="C1758" s="150"/>
    </row>
    <row r="1759" ht="12.75">
      <c r="C1759" s="150"/>
    </row>
    <row r="1760" ht="12.75">
      <c r="C1760" s="150"/>
    </row>
    <row r="1761" ht="12.75">
      <c r="C1761" s="150"/>
    </row>
    <row r="1762" ht="12.75">
      <c r="C1762" s="150"/>
    </row>
    <row r="1763" ht="12.75">
      <c r="C1763" s="150"/>
    </row>
    <row r="1764" ht="12.75">
      <c r="C1764" s="150"/>
    </row>
    <row r="1765" ht="12.75">
      <c r="C1765" s="150"/>
    </row>
    <row r="1766" ht="12.75">
      <c r="C1766" s="150"/>
    </row>
    <row r="1767" ht="12.75">
      <c r="C1767" s="150"/>
    </row>
    <row r="1768" ht="12.75">
      <c r="C1768" s="150"/>
    </row>
    <row r="1769" ht="12.75">
      <c r="C1769" s="150"/>
    </row>
    <row r="1770" ht="12.75">
      <c r="C1770" s="150"/>
    </row>
    <row r="1771" ht="12.75">
      <c r="C1771" s="150"/>
    </row>
    <row r="1772" ht="12.75">
      <c r="C1772" s="150"/>
    </row>
    <row r="1773" ht="12.75">
      <c r="C1773" s="150"/>
    </row>
    <row r="1774" ht="12.75">
      <c r="C1774" s="150"/>
    </row>
    <row r="1775" ht="12.75">
      <c r="C1775" s="150"/>
    </row>
    <row r="1776" ht="12.75">
      <c r="C1776" s="150"/>
    </row>
    <row r="1777" ht="12.75">
      <c r="C1777" s="150"/>
    </row>
    <row r="1778" ht="12.75">
      <c r="C1778" s="150"/>
    </row>
    <row r="1779" ht="12.75">
      <c r="C1779" s="150"/>
    </row>
    <row r="1780" ht="12.75">
      <c r="C1780" s="150"/>
    </row>
    <row r="1781" ht="12.75">
      <c r="C1781" s="150"/>
    </row>
    <row r="1782" ht="12.75">
      <c r="C1782" s="150"/>
    </row>
    <row r="1783" ht="12.75">
      <c r="C1783" s="150"/>
    </row>
    <row r="1784" ht="12.75">
      <c r="C1784" s="150"/>
    </row>
    <row r="1785" ht="12.75">
      <c r="C1785" s="150"/>
    </row>
    <row r="1786" ht="12.75">
      <c r="C1786" s="150"/>
    </row>
    <row r="1787" ht="12.75">
      <c r="C1787" s="150"/>
    </row>
    <row r="1788" ht="12.75">
      <c r="C1788" s="150"/>
    </row>
    <row r="1789" ht="12.75">
      <c r="C1789" s="150"/>
    </row>
    <row r="1790" ht="12.75">
      <c r="C1790" s="150"/>
    </row>
    <row r="1791" ht="12.75">
      <c r="C1791" s="150"/>
    </row>
    <row r="1792" ht="12.75">
      <c r="C1792" s="150"/>
    </row>
    <row r="1793" ht="12.75">
      <c r="C1793" s="150"/>
    </row>
    <row r="1794" ht="12.75">
      <c r="C1794" s="150"/>
    </row>
    <row r="1795" ht="12.75">
      <c r="C1795" s="150"/>
    </row>
    <row r="1796" ht="12.75">
      <c r="C1796" s="150"/>
    </row>
    <row r="1797" ht="12.75">
      <c r="C1797" s="150"/>
    </row>
    <row r="1798" ht="12.75">
      <c r="C1798" s="150"/>
    </row>
    <row r="1799" ht="12.75">
      <c r="C1799" s="150"/>
    </row>
    <row r="1800" ht="12.75">
      <c r="C1800" s="150"/>
    </row>
    <row r="1801" ht="12.75">
      <c r="C1801" s="150"/>
    </row>
    <row r="1802" ht="12.75">
      <c r="C1802" s="150"/>
    </row>
    <row r="1803" ht="12.75">
      <c r="C1803" s="150"/>
    </row>
    <row r="1804" ht="12.75">
      <c r="C1804" s="150"/>
    </row>
    <row r="1805" ht="12.75">
      <c r="C1805" s="150"/>
    </row>
    <row r="1806" ht="12.75">
      <c r="C1806" s="150"/>
    </row>
    <row r="1807" ht="12.75">
      <c r="C1807" s="150"/>
    </row>
    <row r="1808" ht="12.75">
      <c r="C1808" s="150"/>
    </row>
    <row r="1809" ht="12.75">
      <c r="C1809" s="150"/>
    </row>
    <row r="1810" ht="12.75">
      <c r="C1810" s="150"/>
    </row>
    <row r="1811" ht="12.75">
      <c r="C1811" s="150"/>
    </row>
    <row r="1812" ht="12.75">
      <c r="C1812" s="150"/>
    </row>
    <row r="1813" ht="12.75">
      <c r="C1813" s="150"/>
    </row>
    <row r="1814" ht="12.75">
      <c r="C1814" s="150"/>
    </row>
    <row r="1815" ht="12.75">
      <c r="C1815" s="150"/>
    </row>
    <row r="1816" ht="12.75">
      <c r="C1816" s="150"/>
    </row>
    <row r="1817" ht="12.75">
      <c r="C1817" s="150"/>
    </row>
    <row r="1818" ht="12.75">
      <c r="C1818" s="150"/>
    </row>
    <row r="1819" ht="12.75">
      <c r="C1819" s="150"/>
    </row>
    <row r="1820" ht="12.75">
      <c r="C1820" s="150"/>
    </row>
    <row r="1821" ht="12.75">
      <c r="C1821" s="150"/>
    </row>
    <row r="1822" ht="12.75">
      <c r="C1822" s="150"/>
    </row>
    <row r="1823" ht="12.75">
      <c r="C1823" s="150"/>
    </row>
    <row r="1824" ht="12.75">
      <c r="C1824" s="150"/>
    </row>
    <row r="1825" ht="12.75">
      <c r="C1825" s="150"/>
    </row>
    <row r="1826" ht="12.75">
      <c r="C1826" s="150"/>
    </row>
    <row r="1827" ht="12.75">
      <c r="C1827" s="150"/>
    </row>
    <row r="1828" ht="12.75">
      <c r="C1828" s="150"/>
    </row>
    <row r="1829" ht="12.75">
      <c r="C1829" s="150"/>
    </row>
    <row r="1830" ht="12.75">
      <c r="C1830" s="150"/>
    </row>
    <row r="1831" ht="12.75">
      <c r="C1831" s="150"/>
    </row>
    <row r="1832" ht="12.75">
      <c r="C1832" s="150"/>
    </row>
    <row r="1833" ht="12.75">
      <c r="C1833" s="150"/>
    </row>
    <row r="1834" ht="12.75">
      <c r="C1834" s="150"/>
    </row>
    <row r="1835" ht="12.75">
      <c r="C1835" s="150"/>
    </row>
    <row r="1836" ht="12.75">
      <c r="C1836" s="150"/>
    </row>
    <row r="1837" ht="12.75">
      <c r="C1837" s="150"/>
    </row>
    <row r="1838" ht="12.75">
      <c r="C1838" s="150"/>
    </row>
    <row r="1839" ht="12.75">
      <c r="C1839" s="150"/>
    </row>
    <row r="1840" ht="12.75">
      <c r="C1840" s="150"/>
    </row>
    <row r="1841" ht="12.75">
      <c r="C1841" s="150"/>
    </row>
    <row r="1842" ht="12.75">
      <c r="C1842" s="150"/>
    </row>
    <row r="1843" ht="12.75">
      <c r="C1843" s="150"/>
    </row>
    <row r="1844" ht="12.75">
      <c r="C1844" s="150"/>
    </row>
    <row r="1845" ht="12.75">
      <c r="C1845" s="150"/>
    </row>
    <row r="1846" ht="12.75">
      <c r="C1846" s="150"/>
    </row>
    <row r="1847" ht="12.75">
      <c r="C1847" s="150"/>
    </row>
    <row r="1848" ht="12.75">
      <c r="C1848" s="150"/>
    </row>
    <row r="1849" ht="12.75">
      <c r="C1849" s="150"/>
    </row>
    <row r="1850" ht="12.75">
      <c r="C1850" s="150"/>
    </row>
    <row r="1851" ht="12.75">
      <c r="C1851" s="150"/>
    </row>
    <row r="1852" ht="12.75">
      <c r="C1852" s="150"/>
    </row>
    <row r="1853" ht="12.75">
      <c r="C1853" s="150"/>
    </row>
    <row r="1854" ht="12.75">
      <c r="C1854" s="150"/>
    </row>
    <row r="1855" ht="12.75">
      <c r="C1855" s="150"/>
    </row>
    <row r="1856" ht="12.75">
      <c r="C1856" s="150"/>
    </row>
    <row r="1857" ht="12.75">
      <c r="C1857" s="150"/>
    </row>
    <row r="1858" ht="12.75">
      <c r="C1858" s="150"/>
    </row>
    <row r="1859" ht="12.75">
      <c r="C1859" s="150"/>
    </row>
    <row r="1860" ht="12.75">
      <c r="C1860" s="150"/>
    </row>
    <row r="1861" ht="12.75">
      <c r="C1861" s="150"/>
    </row>
    <row r="1862" ht="12.75">
      <c r="C1862" s="150"/>
    </row>
    <row r="1863" ht="12.75">
      <c r="C1863" s="150"/>
    </row>
    <row r="1864" ht="12.75">
      <c r="C1864" s="150"/>
    </row>
    <row r="1865" ht="12.75">
      <c r="C1865" s="150"/>
    </row>
    <row r="1866" ht="12.75">
      <c r="C1866" s="150"/>
    </row>
    <row r="1867" ht="12.75">
      <c r="C1867" s="150"/>
    </row>
    <row r="1868" ht="12.75">
      <c r="C1868" s="150"/>
    </row>
    <row r="1869" ht="12.75">
      <c r="C1869" s="150"/>
    </row>
    <row r="1870" ht="12.75">
      <c r="C1870" s="150"/>
    </row>
    <row r="1871" ht="12.75">
      <c r="C1871" s="150"/>
    </row>
    <row r="1872" ht="12.75">
      <c r="C1872" s="150"/>
    </row>
    <row r="1873" ht="12.75">
      <c r="C1873" s="150"/>
    </row>
    <row r="1874" ht="12.75">
      <c r="C1874" s="150"/>
    </row>
    <row r="1875" ht="12.75">
      <c r="C1875" s="150"/>
    </row>
    <row r="1876" ht="12.75">
      <c r="C1876" s="150"/>
    </row>
    <row r="1877" ht="12.75">
      <c r="C1877" s="150"/>
    </row>
    <row r="1878" ht="12.75">
      <c r="C1878" s="150"/>
    </row>
    <row r="1879" ht="12.75">
      <c r="C1879" s="150"/>
    </row>
    <row r="1880" ht="12.75">
      <c r="C1880" s="150"/>
    </row>
    <row r="1881" ht="12.75">
      <c r="C1881" s="150"/>
    </row>
    <row r="1882" ht="12.75">
      <c r="C1882" s="150"/>
    </row>
    <row r="1883" ht="12.75">
      <c r="C1883" s="150"/>
    </row>
    <row r="1884" ht="12.75">
      <c r="C1884" s="150"/>
    </row>
    <row r="1885" ht="12.75">
      <c r="C1885" s="150"/>
    </row>
    <row r="1886" ht="12.75">
      <c r="C1886" s="150"/>
    </row>
    <row r="1887" ht="12.75">
      <c r="C1887" s="150"/>
    </row>
    <row r="1888" ht="12.75">
      <c r="C1888" s="150"/>
    </row>
    <row r="1889" ht="12.75">
      <c r="C1889" s="150"/>
    </row>
    <row r="1890" ht="12.75">
      <c r="C1890" s="150"/>
    </row>
    <row r="1891" ht="12.75">
      <c r="C1891" s="150"/>
    </row>
    <row r="1892" ht="12.75">
      <c r="C1892" s="150"/>
    </row>
    <row r="1893" ht="12.75">
      <c r="C1893" s="150"/>
    </row>
    <row r="1894" ht="12.75">
      <c r="C1894" s="150"/>
    </row>
    <row r="1895" ht="12.75">
      <c r="C1895" s="150"/>
    </row>
    <row r="1896" ht="12.75">
      <c r="C1896" s="150"/>
    </row>
    <row r="1897" ht="12.75">
      <c r="C1897" s="150"/>
    </row>
    <row r="1898" ht="12.75">
      <c r="C1898" s="150"/>
    </row>
    <row r="1899" ht="12.75">
      <c r="C1899" s="150"/>
    </row>
    <row r="1900" ht="12.75">
      <c r="C1900" s="150"/>
    </row>
    <row r="1901" ht="12.75">
      <c r="C1901" s="150"/>
    </row>
    <row r="1902" ht="12.75">
      <c r="C1902" s="150"/>
    </row>
    <row r="1903" ht="12.75">
      <c r="C1903" s="150"/>
    </row>
    <row r="1904" ht="12.75">
      <c r="C1904" s="150"/>
    </row>
    <row r="1905" ht="12.75">
      <c r="C1905" s="150"/>
    </row>
    <row r="1906" ht="12.75">
      <c r="C1906" s="150"/>
    </row>
    <row r="1907" ht="12.75">
      <c r="C1907" s="150"/>
    </row>
    <row r="1908" ht="12.75">
      <c r="C1908" s="150"/>
    </row>
    <row r="1909" ht="12.75">
      <c r="C1909" s="150"/>
    </row>
    <row r="1910" ht="12.75">
      <c r="C1910" s="150"/>
    </row>
    <row r="1911" ht="12.75">
      <c r="C1911" s="150"/>
    </row>
    <row r="1912" ht="12.75">
      <c r="C1912" s="150"/>
    </row>
    <row r="1913" ht="12.75">
      <c r="C1913" s="150"/>
    </row>
    <row r="1914" ht="12.75">
      <c r="C1914" s="150"/>
    </row>
    <row r="1915" ht="12.75">
      <c r="C1915" s="150"/>
    </row>
    <row r="1916" ht="12.75">
      <c r="C1916" s="150"/>
    </row>
    <row r="1917" ht="12.75">
      <c r="C1917" s="150"/>
    </row>
    <row r="1918" ht="12.75">
      <c r="C1918" s="150"/>
    </row>
    <row r="1919" ht="12.75">
      <c r="C1919" s="150"/>
    </row>
    <row r="1920" ht="12.75">
      <c r="C1920" s="150"/>
    </row>
    <row r="1921" ht="12.75">
      <c r="C1921" s="150"/>
    </row>
    <row r="1922" ht="12.75">
      <c r="C1922" s="150"/>
    </row>
    <row r="1923" ht="12.75">
      <c r="C1923" s="150"/>
    </row>
    <row r="1924" ht="12.75">
      <c r="C1924" s="150"/>
    </row>
    <row r="1925" ht="12.75">
      <c r="C1925" s="150"/>
    </row>
    <row r="1926" ht="12.75">
      <c r="C1926" s="150"/>
    </row>
    <row r="1927" ht="12.75">
      <c r="C1927" s="150"/>
    </row>
    <row r="1928" ht="12.75">
      <c r="C1928" s="150"/>
    </row>
    <row r="1929" ht="12.75">
      <c r="C1929" s="150"/>
    </row>
    <row r="1930" ht="12.75">
      <c r="C1930" s="150"/>
    </row>
    <row r="1931" ht="12.75">
      <c r="C1931" s="150"/>
    </row>
    <row r="1932" ht="12.75">
      <c r="C1932" s="150"/>
    </row>
    <row r="1933" ht="12.75">
      <c r="C1933" s="150"/>
    </row>
    <row r="1934" ht="12.75">
      <c r="C1934" s="150"/>
    </row>
    <row r="1935" ht="12.75">
      <c r="C1935" s="150"/>
    </row>
    <row r="1936" ht="12.75">
      <c r="C1936" s="150"/>
    </row>
    <row r="1937" ht="12.75">
      <c r="C1937" s="150"/>
    </row>
    <row r="1938" ht="12.75">
      <c r="C1938" s="150"/>
    </row>
    <row r="1939" ht="12.75">
      <c r="C1939" s="150"/>
    </row>
    <row r="1940" ht="12.75">
      <c r="C1940" s="150"/>
    </row>
    <row r="1941" ht="12.75">
      <c r="C1941" s="150"/>
    </row>
    <row r="1942" ht="12.75">
      <c r="C1942" s="150"/>
    </row>
    <row r="1943" ht="12.75">
      <c r="C1943" s="150"/>
    </row>
    <row r="1944" ht="12.75">
      <c r="C1944" s="150"/>
    </row>
    <row r="1945" ht="12.75">
      <c r="C1945" s="150"/>
    </row>
    <row r="1946" ht="12.75">
      <c r="C1946" s="150"/>
    </row>
    <row r="1947" ht="12.75">
      <c r="C1947" s="150"/>
    </row>
    <row r="1948" ht="12.75">
      <c r="C1948" s="150"/>
    </row>
    <row r="1949" ht="12.75">
      <c r="C1949" s="150"/>
    </row>
    <row r="1950" ht="12.75">
      <c r="C1950" s="150"/>
    </row>
    <row r="1951" ht="12.75">
      <c r="C1951" s="150"/>
    </row>
    <row r="1952" ht="12.75">
      <c r="C1952" s="150"/>
    </row>
    <row r="1953" ht="12.75">
      <c r="C1953" s="150"/>
    </row>
    <row r="1954" ht="12.75">
      <c r="C1954" s="150"/>
    </row>
    <row r="1955" ht="12.75">
      <c r="C1955" s="150"/>
    </row>
    <row r="1956" ht="12.75">
      <c r="C1956" s="150"/>
    </row>
    <row r="1957" ht="12.75">
      <c r="C1957" s="150"/>
    </row>
    <row r="1958" ht="12.75">
      <c r="C1958" s="150"/>
    </row>
    <row r="1959" ht="12.75">
      <c r="C1959" s="150"/>
    </row>
    <row r="1960" ht="12.75">
      <c r="C1960" s="150"/>
    </row>
    <row r="1961" ht="12.75">
      <c r="C1961" s="150"/>
    </row>
    <row r="1962" ht="12.75">
      <c r="C1962" s="150"/>
    </row>
    <row r="1963" ht="12.75">
      <c r="C1963" s="150"/>
    </row>
    <row r="1964" ht="12.75">
      <c r="C1964" s="150"/>
    </row>
    <row r="1965" ht="12.75">
      <c r="C1965" s="150"/>
    </row>
    <row r="1966" ht="12.75">
      <c r="C1966" s="150"/>
    </row>
    <row r="1967" ht="12.75">
      <c r="C1967" s="150"/>
    </row>
    <row r="1968" ht="12.75">
      <c r="C1968" s="150"/>
    </row>
    <row r="1969" ht="12.75">
      <c r="C1969" s="150"/>
    </row>
    <row r="1970" ht="12.75">
      <c r="C1970" s="150"/>
    </row>
    <row r="1971" ht="12.75">
      <c r="C1971" s="150"/>
    </row>
    <row r="1972" ht="12.75">
      <c r="C1972" s="150"/>
    </row>
    <row r="1973" ht="12.75">
      <c r="C1973" s="150"/>
    </row>
    <row r="1974" ht="12.75">
      <c r="C1974" s="150"/>
    </row>
    <row r="1975" ht="12.75">
      <c r="C1975" s="150"/>
    </row>
    <row r="1976" ht="12.75">
      <c r="C1976" s="150"/>
    </row>
    <row r="1977" ht="12.75">
      <c r="C1977" s="150"/>
    </row>
    <row r="1978" ht="12.75">
      <c r="C1978" s="150"/>
    </row>
    <row r="1979" ht="12.75">
      <c r="C1979" s="150"/>
    </row>
    <row r="1980" ht="12.75">
      <c r="C1980" s="150"/>
    </row>
    <row r="1981" ht="12.75">
      <c r="C1981" s="150"/>
    </row>
    <row r="1982" ht="12.75">
      <c r="C1982" s="150"/>
    </row>
    <row r="1983" ht="12.75">
      <c r="C1983" s="150"/>
    </row>
    <row r="1984" ht="12.75">
      <c r="C1984" s="150"/>
    </row>
    <row r="1985" ht="12.75">
      <c r="C1985" s="150"/>
    </row>
    <row r="1986" ht="12.75">
      <c r="C1986" s="150"/>
    </row>
    <row r="1987" ht="12.75">
      <c r="C1987" s="150"/>
    </row>
    <row r="1988" ht="12.75">
      <c r="C1988" s="150"/>
    </row>
    <row r="1989" ht="12.75">
      <c r="C1989" s="150"/>
    </row>
    <row r="1990" ht="12.75">
      <c r="C1990" s="150"/>
    </row>
    <row r="1991" ht="12.75">
      <c r="C1991" s="150"/>
    </row>
    <row r="1992" ht="12.75">
      <c r="C1992" s="150"/>
    </row>
    <row r="1993" ht="12.75">
      <c r="C1993" s="150"/>
    </row>
    <row r="1994" ht="12.75">
      <c r="C1994" s="150"/>
    </row>
    <row r="1995" ht="12.75">
      <c r="C1995" s="150"/>
    </row>
    <row r="1996" ht="12.75">
      <c r="C1996" s="150"/>
    </row>
    <row r="1997" ht="12.75">
      <c r="C1997" s="150"/>
    </row>
    <row r="1998" ht="12.75">
      <c r="C1998" s="150"/>
    </row>
    <row r="1999" ht="12.75">
      <c r="C1999" s="150"/>
    </row>
    <row r="2000" ht="12.75">
      <c r="C2000" s="150"/>
    </row>
    <row r="2001" ht="12.75">
      <c r="C2001" s="150"/>
    </row>
    <row r="2002" ht="12.75">
      <c r="C2002" s="150"/>
    </row>
    <row r="2003" ht="12.75">
      <c r="C2003" s="150"/>
    </row>
    <row r="2004" ht="12.75">
      <c r="C2004" s="150"/>
    </row>
    <row r="2005" ht="12.75">
      <c r="C2005" s="150"/>
    </row>
    <row r="2006" ht="12.75">
      <c r="C2006" s="150"/>
    </row>
    <row r="2007" ht="12.75">
      <c r="C2007" s="150"/>
    </row>
    <row r="2008" ht="12.75">
      <c r="C2008" s="150"/>
    </row>
    <row r="2009" ht="12.75">
      <c r="C2009" s="150"/>
    </row>
    <row r="2010" ht="12.75">
      <c r="C2010" s="150"/>
    </row>
    <row r="2011" ht="12.75">
      <c r="C2011" s="150"/>
    </row>
    <row r="2012" ht="12.75">
      <c r="C2012" s="150"/>
    </row>
    <row r="2013" ht="12.75">
      <c r="C2013" s="150"/>
    </row>
    <row r="2014" ht="12.75">
      <c r="C2014" s="150"/>
    </row>
    <row r="2015" ht="12.75">
      <c r="C2015" s="150"/>
    </row>
    <row r="2016" ht="12.75">
      <c r="C2016" s="150"/>
    </row>
    <row r="2017" ht="12.75">
      <c r="C2017" s="150"/>
    </row>
    <row r="2018" ht="12.75">
      <c r="C2018" s="150"/>
    </row>
    <row r="2019" ht="12.75">
      <c r="C2019" s="150"/>
    </row>
    <row r="2020" ht="12.75">
      <c r="C2020" s="150"/>
    </row>
    <row r="2021" ht="12.75">
      <c r="C2021" s="150"/>
    </row>
    <row r="2022" ht="12.75">
      <c r="C2022" s="150"/>
    </row>
    <row r="2023" ht="12.75">
      <c r="C2023" s="150"/>
    </row>
    <row r="2024" ht="12.75">
      <c r="C2024" s="150"/>
    </row>
    <row r="2025" ht="12.75">
      <c r="C2025" s="150"/>
    </row>
    <row r="2026" ht="12.75">
      <c r="C2026" s="150"/>
    </row>
    <row r="2027" ht="12.75">
      <c r="C2027" s="150"/>
    </row>
    <row r="2028" ht="12.75">
      <c r="C2028" s="150"/>
    </row>
    <row r="2029" ht="12.75">
      <c r="C2029" s="150"/>
    </row>
    <row r="2030" ht="12.75">
      <c r="C2030" s="150"/>
    </row>
    <row r="2031" ht="12.75">
      <c r="C2031" s="150"/>
    </row>
    <row r="2032" ht="12.75">
      <c r="C2032" s="150"/>
    </row>
    <row r="2033" ht="12.75">
      <c r="C2033" s="150"/>
    </row>
    <row r="2034" ht="12.75">
      <c r="C2034" s="150"/>
    </row>
    <row r="2035" ht="12.75">
      <c r="C2035" s="150"/>
    </row>
    <row r="2036" ht="12.75">
      <c r="C2036" s="150"/>
    </row>
    <row r="2037" ht="12.75">
      <c r="C2037" s="150"/>
    </row>
    <row r="2038" ht="12.75">
      <c r="C2038" s="150"/>
    </row>
    <row r="2039" ht="12.75">
      <c r="C2039" s="150"/>
    </row>
    <row r="2040" ht="12.75">
      <c r="C2040" s="150"/>
    </row>
    <row r="2041" ht="12.75">
      <c r="C2041" s="150"/>
    </row>
    <row r="2042" ht="12.75">
      <c r="C2042" s="150"/>
    </row>
    <row r="2043" ht="12.75">
      <c r="C2043" s="150"/>
    </row>
    <row r="2044" ht="12.75">
      <c r="C2044" s="150"/>
    </row>
    <row r="2045" ht="12.75">
      <c r="C2045" s="150"/>
    </row>
    <row r="2046" ht="12.75">
      <c r="C2046" s="150"/>
    </row>
    <row r="2047" ht="12.75">
      <c r="C2047" s="150"/>
    </row>
    <row r="2048" ht="12.75">
      <c r="C2048" s="150"/>
    </row>
    <row r="2049" ht="12.75">
      <c r="C2049" s="150"/>
    </row>
    <row r="2050" ht="12.75">
      <c r="C2050" s="150"/>
    </row>
    <row r="2051" ht="12.75">
      <c r="C2051" s="150"/>
    </row>
    <row r="2052" ht="12.75">
      <c r="C2052" s="150"/>
    </row>
    <row r="2053" ht="12.75">
      <c r="C2053" s="150"/>
    </row>
    <row r="2054" ht="12.75">
      <c r="C2054" s="150"/>
    </row>
    <row r="2055" ht="12.75">
      <c r="C2055" s="150"/>
    </row>
    <row r="2056" ht="12.75">
      <c r="C2056" s="150"/>
    </row>
    <row r="2057" ht="12.75">
      <c r="C2057" s="150"/>
    </row>
    <row r="2058" ht="12.75">
      <c r="C2058" s="150"/>
    </row>
    <row r="2059" ht="12.75">
      <c r="C2059" s="150"/>
    </row>
    <row r="2060" ht="12.75">
      <c r="C2060" s="150"/>
    </row>
    <row r="2061" ht="12.75">
      <c r="C2061" s="150"/>
    </row>
    <row r="2062" ht="12.75">
      <c r="C2062" s="150"/>
    </row>
    <row r="2063" ht="12.75">
      <c r="C2063" s="150"/>
    </row>
    <row r="2064" ht="12.75">
      <c r="C2064" s="150"/>
    </row>
    <row r="2065" ht="12.75">
      <c r="C2065" s="150"/>
    </row>
    <row r="2066" ht="12.75">
      <c r="C2066" s="150"/>
    </row>
    <row r="2067" ht="12.75">
      <c r="C2067" s="150"/>
    </row>
    <row r="2068" ht="12.75">
      <c r="C2068" s="150"/>
    </row>
    <row r="2069" ht="12.75">
      <c r="C2069" s="150"/>
    </row>
    <row r="2070" ht="12.75">
      <c r="C2070" s="150"/>
    </row>
    <row r="2071" ht="12.75">
      <c r="C2071" s="150"/>
    </row>
    <row r="2072" ht="12.75">
      <c r="C2072" s="150"/>
    </row>
    <row r="2073" ht="12.75">
      <c r="C2073" s="150"/>
    </row>
    <row r="2074" ht="12.75">
      <c r="C2074" s="150"/>
    </row>
    <row r="2075" ht="12.75">
      <c r="C2075" s="150"/>
    </row>
    <row r="2076" ht="12.75">
      <c r="C2076" s="150"/>
    </row>
    <row r="2077" ht="12.75">
      <c r="C2077" s="150"/>
    </row>
    <row r="2078" ht="12.75">
      <c r="C2078" s="150"/>
    </row>
    <row r="2079" ht="12.75">
      <c r="C2079" s="150"/>
    </row>
    <row r="2080" ht="12.75">
      <c r="C2080" s="150"/>
    </row>
    <row r="2081" ht="12.75">
      <c r="C2081" s="150"/>
    </row>
    <row r="2082" ht="12.75">
      <c r="C2082" s="150"/>
    </row>
    <row r="2083" ht="12.75">
      <c r="C2083" s="150"/>
    </row>
    <row r="2084" ht="12.75">
      <c r="C2084" s="150"/>
    </row>
    <row r="2085" ht="12.75">
      <c r="C2085" s="150"/>
    </row>
    <row r="2086" ht="12.75">
      <c r="C2086" s="150"/>
    </row>
    <row r="2087" ht="12.75">
      <c r="C2087" s="150"/>
    </row>
    <row r="2088" ht="12.75">
      <c r="C2088" s="150"/>
    </row>
    <row r="2089" ht="12.75">
      <c r="C2089" s="150"/>
    </row>
    <row r="2090" ht="12.75">
      <c r="C2090" s="150"/>
    </row>
    <row r="2091" ht="12.75">
      <c r="C2091" s="150"/>
    </row>
    <row r="2092" ht="12.75">
      <c r="C2092" s="150"/>
    </row>
    <row r="2093" ht="12.75">
      <c r="C2093" s="150"/>
    </row>
    <row r="2094" ht="12.75">
      <c r="C2094" s="150"/>
    </row>
    <row r="2095" ht="12.75">
      <c r="C2095" s="150"/>
    </row>
    <row r="2096" ht="12.75">
      <c r="C2096" s="150"/>
    </row>
    <row r="2097" ht="12.75">
      <c r="C2097" s="150"/>
    </row>
    <row r="2098" ht="12.75">
      <c r="C2098" s="150"/>
    </row>
    <row r="2099" ht="12.75">
      <c r="C2099" s="150"/>
    </row>
    <row r="2100" ht="12.75">
      <c r="C2100" s="150"/>
    </row>
    <row r="2101" ht="12.75">
      <c r="C2101" s="150"/>
    </row>
    <row r="2102" ht="12.75">
      <c r="C2102" s="150"/>
    </row>
    <row r="2103" ht="12.75">
      <c r="C2103" s="150"/>
    </row>
    <row r="2104" ht="12.75">
      <c r="C2104" s="150"/>
    </row>
    <row r="2105" ht="12.75">
      <c r="C2105" s="150"/>
    </row>
    <row r="2106" ht="12.75">
      <c r="C2106" s="150"/>
    </row>
    <row r="2107" ht="12.75">
      <c r="C2107" s="150"/>
    </row>
    <row r="2108" ht="12.75">
      <c r="C2108" s="150"/>
    </row>
    <row r="2109" ht="12.75">
      <c r="C2109" s="150"/>
    </row>
    <row r="2110" ht="12.75">
      <c r="C2110" s="150"/>
    </row>
    <row r="2111" ht="12.75">
      <c r="C2111" s="150"/>
    </row>
    <row r="2112" ht="12.75">
      <c r="C2112" s="150"/>
    </row>
    <row r="2113" ht="12.75">
      <c r="C2113" s="150"/>
    </row>
    <row r="2114" ht="12.75">
      <c r="C2114" s="150"/>
    </row>
    <row r="2115" ht="12.75">
      <c r="C2115" s="150"/>
    </row>
    <row r="2116" ht="12.75">
      <c r="C2116" s="150"/>
    </row>
    <row r="2117" ht="12.75">
      <c r="C2117" s="150"/>
    </row>
    <row r="2118" ht="12.75">
      <c r="C2118" s="150"/>
    </row>
    <row r="2119" ht="12.75">
      <c r="C2119" s="150"/>
    </row>
    <row r="2120" ht="12.75">
      <c r="C2120" s="150"/>
    </row>
    <row r="2121" ht="12.75">
      <c r="C2121" s="150"/>
    </row>
    <row r="2122" ht="12.75">
      <c r="C2122" s="150"/>
    </row>
    <row r="2123" ht="12.75">
      <c r="C2123" s="150"/>
    </row>
    <row r="2124" ht="12.75">
      <c r="C2124" s="150"/>
    </row>
    <row r="2125" ht="12.75">
      <c r="C2125" s="150"/>
    </row>
    <row r="2126" ht="12.75">
      <c r="C2126" s="150"/>
    </row>
    <row r="2127" ht="12.75">
      <c r="C2127" s="150"/>
    </row>
    <row r="2128" ht="12.75">
      <c r="C2128" s="150"/>
    </row>
    <row r="2129" ht="12.75">
      <c r="C2129" s="150"/>
    </row>
    <row r="2130" ht="12.75">
      <c r="C2130" s="150"/>
    </row>
    <row r="2131" ht="12.75">
      <c r="C2131" s="150"/>
    </row>
    <row r="2132" ht="12.75">
      <c r="C2132" s="150"/>
    </row>
    <row r="2133" ht="12.75">
      <c r="C2133" s="150"/>
    </row>
    <row r="2134" ht="12.75">
      <c r="C2134" s="150"/>
    </row>
    <row r="2135" ht="12.75">
      <c r="C2135" s="150"/>
    </row>
    <row r="2136" ht="12.75">
      <c r="C2136" s="150"/>
    </row>
    <row r="2137" ht="12.75">
      <c r="C2137" s="150"/>
    </row>
    <row r="2138" ht="12.75">
      <c r="C2138" s="150"/>
    </row>
    <row r="2139" ht="12.75">
      <c r="C2139" s="150"/>
    </row>
    <row r="2140" ht="12.75">
      <c r="C2140" s="150"/>
    </row>
    <row r="2141" ht="12.75">
      <c r="C2141" s="150"/>
    </row>
    <row r="2142" ht="12.75">
      <c r="C2142" s="150"/>
    </row>
    <row r="2143" ht="12.75">
      <c r="C2143" s="150"/>
    </row>
    <row r="2144" ht="12.75">
      <c r="C2144" s="150"/>
    </row>
    <row r="2145" ht="12.75">
      <c r="C2145" s="150"/>
    </row>
    <row r="2146" ht="12.75">
      <c r="C2146" s="150"/>
    </row>
    <row r="2147" ht="12.75">
      <c r="C2147" s="150"/>
    </row>
    <row r="2148" ht="12.75">
      <c r="C2148" s="150"/>
    </row>
    <row r="2149" ht="12.75">
      <c r="C2149" s="150"/>
    </row>
    <row r="2150" ht="12.75">
      <c r="C2150" s="150"/>
    </row>
    <row r="2151" ht="12.75">
      <c r="C2151" s="150"/>
    </row>
    <row r="2152" ht="12.75">
      <c r="C2152" s="150"/>
    </row>
    <row r="2153" ht="12.75">
      <c r="C2153" s="150"/>
    </row>
    <row r="2154" ht="12.75">
      <c r="C2154" s="150"/>
    </row>
    <row r="2155" ht="12.75">
      <c r="C2155" s="150"/>
    </row>
    <row r="2156" ht="12.75">
      <c r="C2156" s="150"/>
    </row>
    <row r="2157" ht="12.75">
      <c r="C2157" s="150"/>
    </row>
    <row r="2158" ht="12.75">
      <c r="C2158" s="150"/>
    </row>
    <row r="2159" ht="12.75">
      <c r="C2159" s="150"/>
    </row>
    <row r="2160" ht="12.75">
      <c r="C2160" s="150"/>
    </row>
    <row r="2161" ht="12.75">
      <c r="C2161" s="150"/>
    </row>
    <row r="2162" ht="12.75">
      <c r="C2162" s="150"/>
    </row>
    <row r="2163" ht="12.75">
      <c r="C2163" s="150"/>
    </row>
    <row r="2164" ht="12.75">
      <c r="C2164" s="150"/>
    </row>
    <row r="2165" ht="12.75">
      <c r="C2165" s="150"/>
    </row>
    <row r="2166" ht="12.75">
      <c r="C2166" s="150"/>
    </row>
    <row r="2167" ht="12.75">
      <c r="C2167" s="150"/>
    </row>
    <row r="2168" ht="12.75">
      <c r="C2168" s="150"/>
    </row>
    <row r="2169" ht="12.75">
      <c r="C2169" s="150"/>
    </row>
    <row r="2170" ht="12.75">
      <c r="C2170" s="150"/>
    </row>
    <row r="2171" ht="12.75">
      <c r="C2171" s="150"/>
    </row>
    <row r="2172" ht="12.75">
      <c r="C2172" s="150"/>
    </row>
    <row r="2173" ht="12.75">
      <c r="C2173" s="150"/>
    </row>
    <row r="2174" ht="12.75">
      <c r="C2174" s="150"/>
    </row>
    <row r="2175" ht="12.75">
      <c r="C2175" s="150"/>
    </row>
    <row r="2176" ht="12.75">
      <c r="C2176" s="150"/>
    </row>
    <row r="2177" ht="12.75">
      <c r="C2177" s="150"/>
    </row>
    <row r="2178" ht="12.75">
      <c r="C2178" s="150"/>
    </row>
    <row r="2179" ht="12.75">
      <c r="C2179" s="150"/>
    </row>
    <row r="2180" ht="12.75">
      <c r="C2180" s="150"/>
    </row>
    <row r="2181" ht="12.75">
      <c r="C2181" s="150"/>
    </row>
    <row r="2182" ht="12.75">
      <c r="C2182" s="150"/>
    </row>
    <row r="2183" ht="12.75">
      <c r="C2183" s="150"/>
    </row>
    <row r="2184" ht="12.75">
      <c r="C2184" s="150"/>
    </row>
    <row r="2185" ht="12.75">
      <c r="C2185" s="150"/>
    </row>
    <row r="2186" ht="12.75">
      <c r="C2186" s="150"/>
    </row>
    <row r="2187" ht="12.75">
      <c r="C2187" s="150"/>
    </row>
    <row r="2188" ht="12.75">
      <c r="C2188" s="150"/>
    </row>
    <row r="2189" ht="12.75">
      <c r="C2189" s="150"/>
    </row>
    <row r="2190" ht="12.75">
      <c r="C2190" s="150"/>
    </row>
    <row r="2191" ht="12.75">
      <c r="C2191" s="150"/>
    </row>
    <row r="2192" ht="12.75">
      <c r="C2192" s="150"/>
    </row>
    <row r="2193" ht="12.75">
      <c r="C2193" s="150"/>
    </row>
    <row r="2194" ht="12.75">
      <c r="C2194" s="150"/>
    </row>
    <row r="2195" ht="12.75">
      <c r="C2195" s="150"/>
    </row>
    <row r="2196" ht="12.75">
      <c r="C2196" s="150"/>
    </row>
    <row r="2197" ht="12.75">
      <c r="C2197" s="150"/>
    </row>
    <row r="2198" ht="12.75">
      <c r="C2198" s="150"/>
    </row>
    <row r="2199" ht="12.75">
      <c r="C2199" s="150"/>
    </row>
    <row r="2200" ht="12.75">
      <c r="C2200" s="150"/>
    </row>
    <row r="2201" ht="12.75">
      <c r="C2201" s="150"/>
    </row>
    <row r="2202" ht="12.75">
      <c r="C2202" s="150"/>
    </row>
    <row r="2203" ht="12.75">
      <c r="C2203" s="150"/>
    </row>
    <row r="2204" ht="12.75">
      <c r="C2204" s="150"/>
    </row>
    <row r="2205" ht="12.75">
      <c r="C2205" s="150"/>
    </row>
    <row r="2206" ht="12.75">
      <c r="C2206" s="150"/>
    </row>
    <row r="2207" ht="12.75">
      <c r="C2207" s="150"/>
    </row>
    <row r="2208" ht="12.75">
      <c r="C2208" s="150"/>
    </row>
    <row r="2209" ht="12.75">
      <c r="C2209" s="150"/>
    </row>
    <row r="2210" ht="12.75">
      <c r="C2210" s="150"/>
    </row>
    <row r="2211" ht="12.75">
      <c r="C2211" s="150"/>
    </row>
    <row r="2212" ht="12.75">
      <c r="C2212" s="150"/>
    </row>
    <row r="2213" ht="12.75">
      <c r="C2213" s="150"/>
    </row>
    <row r="2214" ht="12.75">
      <c r="C2214" s="150"/>
    </row>
    <row r="2215" ht="12.75">
      <c r="C2215" s="150"/>
    </row>
    <row r="2216" ht="12.75">
      <c r="C2216" s="150"/>
    </row>
    <row r="2217" ht="12.75">
      <c r="C2217" s="150"/>
    </row>
    <row r="2218" ht="12.75">
      <c r="C2218" s="150"/>
    </row>
    <row r="2219" ht="12.75">
      <c r="C2219" s="150"/>
    </row>
    <row r="2220" ht="12.75">
      <c r="C2220" s="150"/>
    </row>
    <row r="2221" ht="12.75">
      <c r="C2221" s="150"/>
    </row>
    <row r="2222" ht="12.75">
      <c r="C2222" s="150"/>
    </row>
    <row r="2223" ht="12.75">
      <c r="C2223" s="150"/>
    </row>
    <row r="2224" ht="12.75">
      <c r="C2224" s="150"/>
    </row>
    <row r="2225" ht="12.75">
      <c r="C2225" s="150"/>
    </row>
    <row r="2226" ht="12.75">
      <c r="C2226" s="150"/>
    </row>
    <row r="2227" ht="12.75">
      <c r="C2227" s="150"/>
    </row>
    <row r="2228" ht="12.75">
      <c r="C2228" s="150"/>
    </row>
    <row r="2229" ht="12.75">
      <c r="C2229" s="150"/>
    </row>
    <row r="2230" ht="12.75">
      <c r="C2230" s="150"/>
    </row>
    <row r="2231" ht="12.75">
      <c r="C2231" s="150"/>
    </row>
    <row r="2232" ht="12.75">
      <c r="C2232" s="150"/>
    </row>
    <row r="2233" ht="12.75">
      <c r="C2233" s="150"/>
    </row>
    <row r="2234" ht="12.75">
      <c r="C2234" s="150"/>
    </row>
    <row r="2235" ht="12.75">
      <c r="C2235" s="150"/>
    </row>
    <row r="2236" ht="12.75">
      <c r="C2236" s="150"/>
    </row>
    <row r="2237" ht="12.75">
      <c r="C2237" s="150"/>
    </row>
    <row r="2238" ht="12.75">
      <c r="C2238" s="150"/>
    </row>
    <row r="2239" ht="12.75">
      <c r="C2239" s="150"/>
    </row>
    <row r="2240" ht="12.75">
      <c r="C2240" s="150"/>
    </row>
    <row r="2241" ht="12.75">
      <c r="C2241" s="150"/>
    </row>
    <row r="2242" ht="12.75">
      <c r="C2242" s="150"/>
    </row>
    <row r="2243" ht="12.75">
      <c r="C2243" s="150"/>
    </row>
    <row r="2244" ht="12.75">
      <c r="C2244" s="150"/>
    </row>
    <row r="2245" ht="12.75">
      <c r="C2245" s="150"/>
    </row>
    <row r="2246" ht="12.75">
      <c r="C2246" s="150"/>
    </row>
    <row r="2247" ht="12.75">
      <c r="C2247" s="150"/>
    </row>
    <row r="2248" ht="12.75">
      <c r="C2248" s="150"/>
    </row>
    <row r="2249" ht="12.75">
      <c r="C2249" s="150"/>
    </row>
    <row r="2250" ht="12.75">
      <c r="C2250" s="150"/>
    </row>
    <row r="2251" ht="12.75">
      <c r="C2251" s="150"/>
    </row>
    <row r="2252" ht="12.75">
      <c r="C2252" s="150"/>
    </row>
    <row r="2253" ht="12.75">
      <c r="C2253" s="150"/>
    </row>
    <row r="2254" ht="12.75">
      <c r="C2254" s="150"/>
    </row>
    <row r="2255" ht="12.75">
      <c r="C2255" s="150"/>
    </row>
    <row r="2256" ht="12.75">
      <c r="C2256" s="150"/>
    </row>
    <row r="2257" ht="12.75">
      <c r="C2257" s="150"/>
    </row>
    <row r="2258" ht="12.75">
      <c r="C2258" s="150"/>
    </row>
    <row r="2259" ht="12.75">
      <c r="C2259" s="150"/>
    </row>
    <row r="2260" ht="12.75">
      <c r="C2260" s="150"/>
    </row>
    <row r="2261" ht="12.75">
      <c r="C2261" s="150"/>
    </row>
    <row r="2262" ht="12.75">
      <c r="C2262" s="150"/>
    </row>
    <row r="2263" ht="12.75">
      <c r="C2263" s="150"/>
    </row>
    <row r="2264" ht="12.75">
      <c r="C2264" s="150"/>
    </row>
    <row r="2265" ht="12.75">
      <c r="C2265" s="150"/>
    </row>
    <row r="2266" ht="12.75">
      <c r="C2266" s="150"/>
    </row>
    <row r="2267" ht="12.75">
      <c r="C2267" s="150"/>
    </row>
    <row r="2268" ht="12.75">
      <c r="C2268" s="150"/>
    </row>
    <row r="2269" ht="12.75">
      <c r="C2269" s="150"/>
    </row>
    <row r="2270" ht="12.75">
      <c r="C2270" s="150"/>
    </row>
    <row r="2271" ht="12.75">
      <c r="C2271" s="150"/>
    </row>
    <row r="2272" ht="12.75">
      <c r="C2272" s="150"/>
    </row>
    <row r="2273" ht="12.75">
      <c r="C2273" s="150"/>
    </row>
    <row r="2274" ht="12.75">
      <c r="C2274" s="150"/>
    </row>
    <row r="2275" ht="12.75">
      <c r="C2275" s="150"/>
    </row>
    <row r="2276" ht="12.75">
      <c r="C2276" s="150"/>
    </row>
    <row r="2277" ht="12.75">
      <c r="C2277" s="150"/>
    </row>
    <row r="2278" ht="12.75">
      <c r="C2278" s="150"/>
    </row>
    <row r="2279" ht="12.75">
      <c r="C2279" s="150"/>
    </row>
    <row r="2280" ht="12.75">
      <c r="C2280" s="150"/>
    </row>
    <row r="2281" ht="12.75">
      <c r="C2281" s="150"/>
    </row>
    <row r="2282" ht="12.75">
      <c r="C2282" s="150"/>
    </row>
    <row r="2283" ht="12.75">
      <c r="C2283" s="150"/>
    </row>
    <row r="2284" ht="12.75">
      <c r="C2284" s="150"/>
    </row>
    <row r="2285" ht="12.75">
      <c r="C2285" s="150"/>
    </row>
    <row r="2286" ht="12.75">
      <c r="C2286" s="150"/>
    </row>
    <row r="2287" ht="12.75">
      <c r="C2287" s="150"/>
    </row>
    <row r="2288" ht="12.75">
      <c r="C2288" s="150"/>
    </row>
    <row r="2289" ht="12.75">
      <c r="C2289" s="150"/>
    </row>
    <row r="2290" ht="12.75">
      <c r="C2290" s="150"/>
    </row>
    <row r="2291" ht="12.75">
      <c r="C2291" s="150"/>
    </row>
    <row r="2292" ht="12.75">
      <c r="C2292" s="150"/>
    </row>
    <row r="2293" ht="12.75">
      <c r="C2293" s="150"/>
    </row>
    <row r="2294" ht="12.75">
      <c r="C2294" s="150"/>
    </row>
    <row r="2295" ht="12.75">
      <c r="C2295" s="150"/>
    </row>
    <row r="2296" ht="12.75">
      <c r="C2296" s="150"/>
    </row>
    <row r="2297" ht="12.75">
      <c r="C2297" s="150"/>
    </row>
    <row r="2298" ht="12.75">
      <c r="C2298" s="150"/>
    </row>
    <row r="2299" ht="12.75">
      <c r="C2299" s="150"/>
    </row>
    <row r="2300" ht="12.75">
      <c r="C2300" s="150"/>
    </row>
    <row r="2301" ht="12.75">
      <c r="C2301" s="150"/>
    </row>
    <row r="2302" ht="12.75">
      <c r="C2302" s="150"/>
    </row>
    <row r="2303" ht="12.75">
      <c r="C2303" s="150"/>
    </row>
    <row r="2304" ht="12.75">
      <c r="C2304" s="150"/>
    </row>
    <row r="2305" ht="12.75">
      <c r="C2305" s="150"/>
    </row>
    <row r="2306" ht="12.75">
      <c r="C2306" s="150"/>
    </row>
    <row r="2307" ht="12.75">
      <c r="C2307" s="150"/>
    </row>
    <row r="2308" ht="12.75">
      <c r="C2308" s="150"/>
    </row>
    <row r="2309" ht="12.75">
      <c r="C2309" s="150"/>
    </row>
    <row r="2310" ht="12.75">
      <c r="C2310" s="150"/>
    </row>
    <row r="2311" ht="12.75">
      <c r="C2311" s="150"/>
    </row>
    <row r="2312" ht="12.75">
      <c r="C2312" s="150"/>
    </row>
    <row r="2313" ht="12.75">
      <c r="C2313" s="150"/>
    </row>
    <row r="2314" ht="12.75">
      <c r="C2314" s="150"/>
    </row>
    <row r="2315" ht="12.75">
      <c r="C2315" s="150"/>
    </row>
    <row r="2316" ht="12.75">
      <c r="C2316" s="150"/>
    </row>
    <row r="2317" ht="12.75">
      <c r="C2317" s="150"/>
    </row>
    <row r="2318" ht="12.75">
      <c r="C2318" s="150"/>
    </row>
    <row r="2319" ht="12.75">
      <c r="C2319" s="150"/>
    </row>
    <row r="2320" ht="12.75">
      <c r="C2320" s="150"/>
    </row>
    <row r="2321" ht="12.75">
      <c r="C2321" s="150"/>
    </row>
    <row r="2322" ht="12.75">
      <c r="C2322" s="150"/>
    </row>
    <row r="2323" ht="12.75">
      <c r="C2323" s="150"/>
    </row>
    <row r="2324" ht="12.75">
      <c r="C2324" s="150"/>
    </row>
    <row r="2325" ht="12.75">
      <c r="C2325" s="150"/>
    </row>
    <row r="2326" ht="12.75">
      <c r="C2326" s="150"/>
    </row>
    <row r="2327" ht="12.75">
      <c r="C2327" s="150"/>
    </row>
    <row r="2328" ht="12.75">
      <c r="C2328" s="150"/>
    </row>
    <row r="2329" ht="12.75">
      <c r="C2329" s="150"/>
    </row>
    <row r="2330" ht="12.75">
      <c r="C2330" s="150"/>
    </row>
    <row r="2331" ht="12.75">
      <c r="C2331" s="150"/>
    </row>
    <row r="2332" ht="12.75">
      <c r="C2332" s="150"/>
    </row>
    <row r="2333" ht="12.75">
      <c r="C2333" s="150"/>
    </row>
    <row r="2334" ht="12.75">
      <c r="C2334" s="150"/>
    </row>
    <row r="2335" ht="12.75">
      <c r="C2335" s="150"/>
    </row>
    <row r="2336" ht="12.75">
      <c r="C2336" s="150"/>
    </row>
    <row r="2337" ht="12.75">
      <c r="C2337" s="150"/>
    </row>
    <row r="2338" ht="12.75">
      <c r="C2338" s="150"/>
    </row>
    <row r="2339" ht="12.75">
      <c r="C2339" s="150"/>
    </row>
    <row r="2340" ht="12.75">
      <c r="C2340" s="150"/>
    </row>
    <row r="2341" ht="12.75">
      <c r="C2341" s="150"/>
    </row>
    <row r="2342" ht="12.75">
      <c r="C2342" s="150"/>
    </row>
    <row r="2343" ht="12.75">
      <c r="C2343" s="150"/>
    </row>
    <row r="2344" ht="12.75">
      <c r="C2344" s="150"/>
    </row>
    <row r="2345" ht="12.75">
      <c r="C2345" s="150"/>
    </row>
    <row r="2346" ht="12.75">
      <c r="C2346" s="150"/>
    </row>
    <row r="2347" ht="12.75">
      <c r="C2347" s="150"/>
    </row>
    <row r="2348" ht="12.75">
      <c r="C2348" s="150"/>
    </row>
    <row r="2349" ht="12.75">
      <c r="C2349" s="150"/>
    </row>
    <row r="2350" ht="12.75">
      <c r="C2350" s="150"/>
    </row>
    <row r="2351" ht="12.75">
      <c r="C2351" s="150"/>
    </row>
    <row r="2352" ht="12.75">
      <c r="C2352" s="150"/>
    </row>
    <row r="2353" ht="12.75">
      <c r="C2353" s="150"/>
    </row>
    <row r="2354" ht="12.75">
      <c r="C2354" s="150"/>
    </row>
    <row r="2355" ht="12.75">
      <c r="C2355" s="150"/>
    </row>
    <row r="2356" ht="12.75">
      <c r="C2356" s="150"/>
    </row>
    <row r="2357" ht="12.75">
      <c r="C2357" s="150"/>
    </row>
    <row r="2358" ht="12.75">
      <c r="C2358" s="150"/>
    </row>
    <row r="2359" ht="12.75">
      <c r="C2359" s="150"/>
    </row>
    <row r="2360" ht="12.75">
      <c r="C2360" s="150"/>
    </row>
    <row r="2361" ht="12.75">
      <c r="C2361" s="150"/>
    </row>
    <row r="2362" ht="12.75">
      <c r="C2362" s="150"/>
    </row>
    <row r="2363" ht="12.75">
      <c r="C2363" s="150"/>
    </row>
    <row r="2364" ht="12.75">
      <c r="C2364" s="150"/>
    </row>
    <row r="2365" ht="12.75">
      <c r="C2365" s="150"/>
    </row>
    <row r="2366" ht="12.75">
      <c r="C2366" s="150"/>
    </row>
    <row r="2367" ht="12.75">
      <c r="C2367" s="150"/>
    </row>
    <row r="2368" ht="12.75">
      <c r="C2368" s="150"/>
    </row>
    <row r="2369" ht="12.75">
      <c r="C2369" s="150"/>
    </row>
    <row r="2370" ht="12.75">
      <c r="C2370" s="150"/>
    </row>
    <row r="2371" ht="12.75">
      <c r="C2371" s="150"/>
    </row>
    <row r="2372" ht="12.75">
      <c r="C2372" s="150"/>
    </row>
    <row r="2373" ht="12.75">
      <c r="C2373" s="150"/>
    </row>
    <row r="2374" ht="12.75">
      <c r="C2374" s="150"/>
    </row>
    <row r="2375" ht="12.75">
      <c r="C2375" s="150"/>
    </row>
    <row r="2376" ht="12.75">
      <c r="C2376" s="150"/>
    </row>
    <row r="2377" ht="12.75">
      <c r="C2377" s="150"/>
    </row>
    <row r="2378" ht="12.75">
      <c r="C2378" s="150"/>
    </row>
    <row r="2379" ht="12.75">
      <c r="C2379" s="150"/>
    </row>
    <row r="2380" ht="12.75">
      <c r="C2380" s="150"/>
    </row>
    <row r="2381" ht="12.75">
      <c r="C2381" s="150"/>
    </row>
    <row r="2382" ht="12.75">
      <c r="C2382" s="150"/>
    </row>
    <row r="2383" ht="12.75">
      <c r="C2383" s="150"/>
    </row>
    <row r="2384" ht="12.75">
      <c r="C2384" s="150"/>
    </row>
    <row r="2385" ht="12.75">
      <c r="C2385" s="150"/>
    </row>
    <row r="2386" ht="12.75">
      <c r="C2386" s="150"/>
    </row>
    <row r="2387" ht="12.75">
      <c r="C2387" s="150"/>
    </row>
    <row r="2388" ht="12.75">
      <c r="C2388" s="150"/>
    </row>
    <row r="2389" ht="12.75">
      <c r="C2389" s="150"/>
    </row>
    <row r="2390" ht="12.75">
      <c r="C2390" s="150"/>
    </row>
    <row r="2391" ht="12.75">
      <c r="C2391" s="150"/>
    </row>
    <row r="2392" ht="12.75">
      <c r="C2392" s="150"/>
    </row>
    <row r="2393" ht="12.75">
      <c r="C2393" s="150"/>
    </row>
    <row r="2394" ht="12.75">
      <c r="C2394" s="150"/>
    </row>
    <row r="2395" ht="12.75">
      <c r="C2395" s="150"/>
    </row>
    <row r="2396" ht="12.75">
      <c r="C2396" s="150"/>
    </row>
    <row r="2397" ht="12.75">
      <c r="C2397" s="150"/>
    </row>
    <row r="2398" ht="12.75">
      <c r="C2398" s="150"/>
    </row>
    <row r="2399" ht="12.75">
      <c r="C2399" s="150"/>
    </row>
    <row r="2400" ht="12.75">
      <c r="C2400" s="150"/>
    </row>
    <row r="2401" ht="12.75">
      <c r="C2401" s="150"/>
    </row>
    <row r="2402" ht="12.75">
      <c r="C2402" s="150"/>
    </row>
    <row r="2403" ht="12.75">
      <c r="C2403" s="150"/>
    </row>
    <row r="2404" ht="12.75">
      <c r="C2404" s="150"/>
    </row>
    <row r="2405" ht="12.75">
      <c r="C2405" s="150"/>
    </row>
    <row r="2406" ht="12.75">
      <c r="C2406" s="150"/>
    </row>
    <row r="2407" ht="12.75">
      <c r="C2407" s="150"/>
    </row>
    <row r="2408" ht="12.75">
      <c r="C2408" s="150"/>
    </row>
    <row r="2409" ht="12.75">
      <c r="C2409" s="150"/>
    </row>
    <row r="2410" ht="12.75">
      <c r="C2410" s="150"/>
    </row>
    <row r="2411" ht="12.75">
      <c r="C2411" s="150"/>
    </row>
    <row r="2412" ht="12.75">
      <c r="C2412" s="150"/>
    </row>
    <row r="2413" ht="12.75">
      <c r="C2413" s="150"/>
    </row>
    <row r="2414" ht="12.75">
      <c r="C2414" s="150"/>
    </row>
    <row r="2415" ht="12.75">
      <c r="C2415" s="150"/>
    </row>
    <row r="2416" ht="12.75">
      <c r="C2416" s="150"/>
    </row>
    <row r="2417" ht="12.75">
      <c r="C2417" s="150"/>
    </row>
    <row r="2418" ht="12.75">
      <c r="C2418" s="150"/>
    </row>
    <row r="2419" ht="12.75">
      <c r="C2419" s="150"/>
    </row>
    <row r="2420" ht="12.75">
      <c r="C2420" s="150"/>
    </row>
    <row r="2421" ht="12.75">
      <c r="C2421" s="150"/>
    </row>
    <row r="2422" ht="12.75">
      <c r="C2422" s="150"/>
    </row>
    <row r="2423" ht="12.75">
      <c r="C2423" s="150"/>
    </row>
    <row r="2424" ht="12.75">
      <c r="C2424" s="150"/>
    </row>
    <row r="2425" ht="12.75">
      <c r="C2425" s="150"/>
    </row>
    <row r="2426" ht="12.75">
      <c r="C2426" s="150"/>
    </row>
    <row r="2427" ht="12.75">
      <c r="C2427" s="150"/>
    </row>
    <row r="2428" ht="12.75">
      <c r="C2428" s="150"/>
    </row>
    <row r="2429" ht="12.75">
      <c r="C2429" s="150"/>
    </row>
    <row r="2430" ht="12.75">
      <c r="C2430" s="150"/>
    </row>
    <row r="2431" ht="12.75">
      <c r="C2431" s="150"/>
    </row>
    <row r="2432" ht="12.75">
      <c r="C2432" s="150"/>
    </row>
    <row r="2433" ht="12.75">
      <c r="C2433" s="150"/>
    </row>
    <row r="2434" ht="12.75">
      <c r="C2434" s="150"/>
    </row>
    <row r="2435" ht="12.75">
      <c r="C2435" s="150"/>
    </row>
    <row r="2436" ht="12.75">
      <c r="C2436" s="150"/>
    </row>
    <row r="2437" ht="12.75">
      <c r="C2437" s="150"/>
    </row>
    <row r="2438" ht="12.75">
      <c r="C2438" s="150"/>
    </row>
    <row r="2439" ht="12.75">
      <c r="C2439" s="150"/>
    </row>
    <row r="2440" ht="12.75">
      <c r="C2440" s="150"/>
    </row>
    <row r="2441" ht="12.75">
      <c r="C2441" s="150"/>
    </row>
    <row r="2442" ht="12.75">
      <c r="C2442" s="150"/>
    </row>
    <row r="2443" ht="12.75">
      <c r="C2443" s="150"/>
    </row>
    <row r="2444" ht="12.75">
      <c r="C2444" s="150"/>
    </row>
    <row r="2445" ht="12.75">
      <c r="C2445" s="150"/>
    </row>
    <row r="2446" ht="12.75">
      <c r="C2446" s="150"/>
    </row>
    <row r="2447" ht="12.75">
      <c r="C2447" s="150"/>
    </row>
    <row r="2448" ht="12.75">
      <c r="C2448" s="150"/>
    </row>
    <row r="2449" ht="12.75">
      <c r="C2449" s="150"/>
    </row>
    <row r="2450" ht="12.75">
      <c r="C2450" s="150"/>
    </row>
    <row r="2451" ht="12.75">
      <c r="C2451" s="150"/>
    </row>
    <row r="2452" ht="12.75">
      <c r="C2452" s="150"/>
    </row>
    <row r="2453" ht="12.75">
      <c r="C2453" s="150"/>
    </row>
    <row r="2454" ht="12.75">
      <c r="C2454" s="150"/>
    </row>
    <row r="2455" ht="12.75">
      <c r="C2455" s="150"/>
    </row>
    <row r="2456" ht="12.75">
      <c r="C2456" s="150"/>
    </row>
    <row r="2457" ht="12.75">
      <c r="C2457" s="150"/>
    </row>
    <row r="2458" ht="12.75">
      <c r="C2458" s="150"/>
    </row>
    <row r="2459" ht="12.75">
      <c r="C2459" s="150"/>
    </row>
    <row r="2460" ht="12.75">
      <c r="C2460" s="150"/>
    </row>
    <row r="2461" ht="12.75">
      <c r="C2461" s="150"/>
    </row>
    <row r="2462" ht="12.75">
      <c r="C2462" s="150"/>
    </row>
    <row r="2463" ht="12.75">
      <c r="C2463" s="150"/>
    </row>
    <row r="2464" ht="12.75">
      <c r="C2464" s="150"/>
    </row>
    <row r="2465" ht="12.75">
      <c r="C2465" s="150"/>
    </row>
    <row r="2466" ht="12.75">
      <c r="C2466" s="150"/>
    </row>
    <row r="2467" ht="12.75">
      <c r="C2467" s="150"/>
    </row>
    <row r="2468" ht="12.75">
      <c r="C2468" s="150"/>
    </row>
    <row r="2469" ht="12.75">
      <c r="C2469" s="150"/>
    </row>
    <row r="2470" ht="12.75">
      <c r="C2470" s="150"/>
    </row>
    <row r="2471" ht="12.75">
      <c r="C2471" s="150"/>
    </row>
    <row r="2472" ht="12.75">
      <c r="C2472" s="150"/>
    </row>
    <row r="2473" ht="12.75">
      <c r="C2473" s="150"/>
    </row>
    <row r="2474" ht="12.75">
      <c r="C2474" s="150"/>
    </row>
    <row r="2475" ht="12.75">
      <c r="C2475" s="150"/>
    </row>
    <row r="2476" ht="12.75">
      <c r="C2476" s="150"/>
    </row>
    <row r="2477" ht="12.75">
      <c r="C2477" s="150"/>
    </row>
    <row r="2478" ht="12.75">
      <c r="C2478" s="150"/>
    </row>
    <row r="2479" ht="12.75">
      <c r="C2479" s="150"/>
    </row>
    <row r="2480" ht="12.75">
      <c r="C2480" s="150"/>
    </row>
    <row r="2481" ht="12.75">
      <c r="C2481" s="150"/>
    </row>
    <row r="2482" ht="12.75">
      <c r="C2482" s="150"/>
    </row>
    <row r="2483" ht="12.75">
      <c r="C2483" s="150"/>
    </row>
    <row r="2484" ht="12.75">
      <c r="C2484" s="150"/>
    </row>
    <row r="2485" ht="12.75">
      <c r="C2485" s="150"/>
    </row>
    <row r="2486" ht="12.75">
      <c r="C2486" s="150"/>
    </row>
    <row r="2487" ht="12.75">
      <c r="C2487" s="150"/>
    </row>
    <row r="2488" ht="12.75">
      <c r="C2488" s="150"/>
    </row>
    <row r="2489" ht="12.75">
      <c r="C2489" s="150"/>
    </row>
    <row r="2490" ht="12.75">
      <c r="C2490" s="150"/>
    </row>
    <row r="2491" ht="12.75">
      <c r="C2491" s="150"/>
    </row>
    <row r="2492" ht="12.75">
      <c r="C2492" s="150"/>
    </row>
    <row r="2493" ht="12.75">
      <c r="C2493" s="150"/>
    </row>
    <row r="2494" ht="12.75">
      <c r="C2494" s="150"/>
    </row>
    <row r="2495" ht="12.75">
      <c r="C2495" s="150"/>
    </row>
    <row r="2496" ht="12.75">
      <c r="C2496" s="150"/>
    </row>
    <row r="2497" ht="12.75">
      <c r="C2497" s="150"/>
    </row>
    <row r="2498" ht="12.75">
      <c r="C2498" s="150"/>
    </row>
    <row r="2499" ht="12.75">
      <c r="C2499" s="150"/>
    </row>
    <row r="2500" ht="12.75">
      <c r="C2500" s="150"/>
    </row>
    <row r="2501" ht="12.75">
      <c r="C2501" s="150"/>
    </row>
    <row r="2502" ht="12.75">
      <c r="C2502" s="150"/>
    </row>
    <row r="2503" ht="12.75">
      <c r="C2503" s="150"/>
    </row>
    <row r="2504" ht="12.75">
      <c r="C2504" s="150"/>
    </row>
    <row r="2505" ht="12.75">
      <c r="C2505" s="150"/>
    </row>
    <row r="2506" ht="12.75">
      <c r="C2506" s="150"/>
    </row>
    <row r="2507" ht="12.75">
      <c r="C2507" s="150"/>
    </row>
    <row r="2508" ht="12.75">
      <c r="C2508" s="150"/>
    </row>
    <row r="2509" ht="12.75">
      <c r="C2509" s="150"/>
    </row>
    <row r="2510" ht="12.75">
      <c r="C2510" s="150"/>
    </row>
    <row r="2511" ht="12.75">
      <c r="C2511" s="150"/>
    </row>
    <row r="2512" ht="12.75">
      <c r="C2512" s="150"/>
    </row>
    <row r="2513" ht="12.75">
      <c r="C2513" s="150"/>
    </row>
    <row r="2514" ht="12.75">
      <c r="C2514" s="150"/>
    </row>
    <row r="2515" ht="12.75">
      <c r="C2515" s="150"/>
    </row>
    <row r="2516" ht="12.75">
      <c r="C2516" s="150"/>
    </row>
    <row r="2517" ht="12.75">
      <c r="C2517" s="150"/>
    </row>
    <row r="2518" ht="12.75">
      <c r="C2518" s="150"/>
    </row>
    <row r="2519" ht="12.75">
      <c r="C2519" s="150"/>
    </row>
    <row r="2520" ht="12.75">
      <c r="C2520" s="150"/>
    </row>
    <row r="2521" ht="12.75">
      <c r="C2521" s="150"/>
    </row>
    <row r="2522" ht="12.75">
      <c r="C2522" s="150"/>
    </row>
    <row r="2523" ht="12.75">
      <c r="C2523" s="150"/>
    </row>
    <row r="2524" ht="12.75">
      <c r="C2524" s="150"/>
    </row>
    <row r="2525" ht="12.75">
      <c r="C2525" s="150"/>
    </row>
    <row r="2526" ht="12.75">
      <c r="C2526" s="150"/>
    </row>
    <row r="2527" ht="12.75">
      <c r="C2527" s="150"/>
    </row>
    <row r="2528" ht="12.75">
      <c r="C2528" s="150"/>
    </row>
    <row r="2529" ht="12.75">
      <c r="C2529" s="150"/>
    </row>
    <row r="2530" ht="12.75">
      <c r="C2530" s="150"/>
    </row>
    <row r="2531" ht="12.75">
      <c r="C2531" s="150"/>
    </row>
    <row r="2532" ht="12.75">
      <c r="C2532" s="150"/>
    </row>
    <row r="2533" ht="12.75">
      <c r="C2533" s="150"/>
    </row>
    <row r="2534" ht="12.75">
      <c r="C2534" s="150"/>
    </row>
    <row r="2535" ht="12.75">
      <c r="C2535" s="150"/>
    </row>
    <row r="2536" ht="12.75">
      <c r="C2536" s="150"/>
    </row>
    <row r="2537" ht="12.75">
      <c r="C2537" s="150"/>
    </row>
    <row r="2538" ht="12.75">
      <c r="C2538" s="150"/>
    </row>
    <row r="2539" ht="12.75">
      <c r="C2539" s="150"/>
    </row>
    <row r="2540" ht="12.75">
      <c r="C2540" s="150"/>
    </row>
    <row r="2541" ht="12.75">
      <c r="C2541" s="150"/>
    </row>
    <row r="2542" ht="12.75">
      <c r="C2542" s="150"/>
    </row>
    <row r="2543" ht="12.75">
      <c r="C2543" s="150"/>
    </row>
    <row r="2544" ht="12.75">
      <c r="C2544" s="150"/>
    </row>
    <row r="2545" ht="12.75">
      <c r="C2545" s="150"/>
    </row>
    <row r="2546" ht="12.75">
      <c r="C2546" s="150"/>
    </row>
    <row r="2547" ht="12.75">
      <c r="C2547" s="150"/>
    </row>
    <row r="2548" ht="12.75">
      <c r="C2548" s="150"/>
    </row>
    <row r="2549" ht="12.75">
      <c r="C2549" s="150"/>
    </row>
    <row r="2550" ht="12.75">
      <c r="C2550" s="150"/>
    </row>
    <row r="2551" ht="12.75">
      <c r="C2551" s="150"/>
    </row>
    <row r="2552" ht="12.75">
      <c r="C2552" s="150"/>
    </row>
    <row r="2553" ht="12.75">
      <c r="C2553" s="150"/>
    </row>
    <row r="2554" ht="12.75">
      <c r="C2554" s="150"/>
    </row>
    <row r="2555" ht="12.75">
      <c r="C2555" s="150"/>
    </row>
    <row r="2556" ht="12.75">
      <c r="C2556" s="150"/>
    </row>
    <row r="2557" ht="12.75">
      <c r="C2557" s="150"/>
    </row>
    <row r="2558" ht="12.75">
      <c r="C2558" s="150"/>
    </row>
    <row r="2559" ht="12.75">
      <c r="C2559" s="150"/>
    </row>
    <row r="2560" ht="12.75">
      <c r="C2560" s="150"/>
    </row>
    <row r="2561" ht="12.75">
      <c r="C2561" s="150"/>
    </row>
    <row r="2562" ht="12.75">
      <c r="C2562" s="150"/>
    </row>
    <row r="2563" ht="12.75">
      <c r="C2563" s="150"/>
    </row>
    <row r="2564" ht="12.75">
      <c r="C2564" s="150"/>
    </row>
    <row r="2565" ht="12.75">
      <c r="C2565" s="150"/>
    </row>
    <row r="2566" ht="12.75">
      <c r="C2566" s="150"/>
    </row>
    <row r="2567" ht="12.75">
      <c r="C2567" s="150"/>
    </row>
    <row r="2568" ht="12.75">
      <c r="C2568" s="150"/>
    </row>
    <row r="2569" ht="12.75">
      <c r="C2569" s="150"/>
    </row>
    <row r="2570" ht="12.75">
      <c r="C2570" s="150"/>
    </row>
    <row r="2571" ht="12.75">
      <c r="C2571" s="150"/>
    </row>
    <row r="2572" ht="12.75">
      <c r="C2572" s="150"/>
    </row>
    <row r="2573" ht="12.75">
      <c r="C2573" s="150"/>
    </row>
    <row r="2574" ht="12.75">
      <c r="C2574" s="150"/>
    </row>
    <row r="2575" ht="12.75">
      <c r="C2575" s="150"/>
    </row>
    <row r="2576" ht="12.75">
      <c r="C2576" s="150"/>
    </row>
    <row r="2577" ht="12.75">
      <c r="C2577" s="150"/>
    </row>
    <row r="2578" ht="12.75">
      <c r="C2578" s="150"/>
    </row>
    <row r="2579" ht="12.75">
      <c r="C2579" s="150"/>
    </row>
    <row r="2580" ht="12.75">
      <c r="C2580" s="150"/>
    </row>
    <row r="2581" ht="12.75">
      <c r="C2581" s="150"/>
    </row>
    <row r="2582" ht="12.75">
      <c r="C2582" s="150"/>
    </row>
    <row r="2583" ht="12.75">
      <c r="C2583" s="150"/>
    </row>
    <row r="2584" ht="12.75">
      <c r="C2584" s="150"/>
    </row>
    <row r="2585" ht="12.75">
      <c r="C2585" s="150"/>
    </row>
    <row r="2586" ht="12.75">
      <c r="C2586" s="150"/>
    </row>
    <row r="2587" ht="12.75">
      <c r="C2587" s="150"/>
    </row>
    <row r="2588" ht="12.75">
      <c r="C2588" s="150"/>
    </row>
    <row r="2589" ht="12.75">
      <c r="C2589" s="150"/>
    </row>
    <row r="2590" ht="12.75">
      <c r="C2590" s="150"/>
    </row>
    <row r="2591" ht="12.75">
      <c r="C2591" s="150"/>
    </row>
    <row r="2592" ht="12.75">
      <c r="C2592" s="150"/>
    </row>
    <row r="2593" ht="12.75">
      <c r="C2593" s="150"/>
    </row>
    <row r="2594" ht="12.75">
      <c r="C2594" s="150"/>
    </row>
    <row r="2595" ht="12.75">
      <c r="C2595" s="150"/>
    </row>
    <row r="2596" ht="12.75">
      <c r="C2596" s="150"/>
    </row>
    <row r="2597" ht="12.75">
      <c r="C2597" s="150"/>
    </row>
    <row r="2598" ht="12.75">
      <c r="C2598" s="150"/>
    </row>
    <row r="2599" ht="12.75">
      <c r="C2599" s="150"/>
    </row>
    <row r="2600" ht="12.75">
      <c r="C2600" s="150"/>
    </row>
    <row r="2601" ht="12.75">
      <c r="C2601" s="150"/>
    </row>
    <row r="2602" ht="12.75">
      <c r="C2602" s="150"/>
    </row>
    <row r="2603" ht="12.75">
      <c r="C2603" s="150"/>
    </row>
    <row r="2604" ht="12.75">
      <c r="C2604" s="150"/>
    </row>
    <row r="2605" ht="12.75">
      <c r="C2605" s="150"/>
    </row>
    <row r="2606" ht="12.75">
      <c r="C2606" s="150"/>
    </row>
    <row r="2607" ht="12.75">
      <c r="C2607" s="150"/>
    </row>
    <row r="2608" ht="12.75">
      <c r="C2608" s="150"/>
    </row>
    <row r="2609" ht="12.75">
      <c r="C2609" s="150"/>
    </row>
    <row r="2610" ht="12.75">
      <c r="C2610" s="150"/>
    </row>
    <row r="2611" ht="12.75">
      <c r="C2611" s="150"/>
    </row>
    <row r="2612" ht="12.75">
      <c r="C2612" s="150"/>
    </row>
    <row r="2613" ht="12.75">
      <c r="C2613" s="150"/>
    </row>
    <row r="2614" ht="12.75">
      <c r="C2614" s="150"/>
    </row>
    <row r="2615" ht="12.75">
      <c r="C2615" s="150"/>
    </row>
    <row r="2616" ht="12.75">
      <c r="C2616" s="150"/>
    </row>
    <row r="2617" ht="12.75">
      <c r="C2617" s="150"/>
    </row>
    <row r="2618" ht="12.75">
      <c r="C2618" s="150"/>
    </row>
    <row r="2619" ht="12.75">
      <c r="C2619" s="150"/>
    </row>
    <row r="2620" ht="12.75">
      <c r="C2620" s="150"/>
    </row>
    <row r="2621" ht="12.75">
      <c r="C2621" s="150"/>
    </row>
    <row r="2622" ht="12.75">
      <c r="C2622" s="150"/>
    </row>
    <row r="2623" ht="12.75">
      <c r="C2623" s="150"/>
    </row>
    <row r="2624" ht="12.75">
      <c r="C2624" s="150"/>
    </row>
    <row r="2625" ht="12.75">
      <c r="C2625" s="150"/>
    </row>
    <row r="2626" ht="12.75">
      <c r="C2626" s="150"/>
    </row>
    <row r="2627" ht="12.75">
      <c r="C2627" s="150"/>
    </row>
    <row r="2628" ht="12.75">
      <c r="C2628" s="150"/>
    </row>
    <row r="2629" ht="12.75">
      <c r="C2629" s="150"/>
    </row>
    <row r="2630" ht="12.75">
      <c r="C2630" s="150"/>
    </row>
    <row r="2631" ht="12.75">
      <c r="C2631" s="150"/>
    </row>
    <row r="2632" ht="12.75">
      <c r="C2632" s="150"/>
    </row>
    <row r="2633" ht="12.75">
      <c r="C2633" s="150"/>
    </row>
    <row r="2634" ht="12.75">
      <c r="C2634" s="150"/>
    </row>
    <row r="2635" ht="12.75">
      <c r="C2635" s="150"/>
    </row>
    <row r="2636" ht="12.75">
      <c r="C2636" s="150"/>
    </row>
    <row r="2637" ht="12.75">
      <c r="C2637" s="150"/>
    </row>
    <row r="2638" ht="12.75">
      <c r="C2638" s="150"/>
    </row>
    <row r="2639" ht="12.75">
      <c r="C2639" s="150"/>
    </row>
    <row r="2640" ht="12.75">
      <c r="C2640" s="150"/>
    </row>
    <row r="2641" ht="12.75">
      <c r="C2641" s="150"/>
    </row>
    <row r="2642" ht="12.75">
      <c r="C2642" s="150"/>
    </row>
    <row r="2643" ht="12.75">
      <c r="C2643" s="150"/>
    </row>
    <row r="2644" ht="12.75">
      <c r="C2644" s="150"/>
    </row>
    <row r="2645" ht="12.75">
      <c r="C2645" s="150"/>
    </row>
    <row r="2646" ht="12.75">
      <c r="C2646" s="150"/>
    </row>
    <row r="2647" ht="12.75">
      <c r="C2647" s="150"/>
    </row>
    <row r="2648" ht="12.75">
      <c r="C2648" s="150"/>
    </row>
    <row r="2649" ht="12.75">
      <c r="C2649" s="150"/>
    </row>
    <row r="2650" ht="12.75">
      <c r="C2650" s="150"/>
    </row>
    <row r="2651" ht="12.75">
      <c r="C2651" s="150"/>
    </row>
    <row r="2652" ht="12.75">
      <c r="C2652" s="150"/>
    </row>
    <row r="2653" ht="12.75">
      <c r="C2653" s="150"/>
    </row>
    <row r="2654" ht="12.75">
      <c r="C2654" s="150"/>
    </row>
    <row r="2655" ht="12.75">
      <c r="C2655" s="150"/>
    </row>
    <row r="2656" ht="12.75">
      <c r="C2656" s="150"/>
    </row>
    <row r="2657" ht="12.75">
      <c r="C2657" s="150"/>
    </row>
    <row r="2658" ht="12.75">
      <c r="C2658" s="150"/>
    </row>
    <row r="2659" ht="12.75">
      <c r="C2659" s="150"/>
    </row>
    <row r="2660" ht="12.75">
      <c r="C2660" s="150"/>
    </row>
    <row r="2661" ht="12.75">
      <c r="C2661" s="150"/>
    </row>
    <row r="2662" ht="12.75">
      <c r="C2662" s="150"/>
    </row>
    <row r="2663" ht="12.75">
      <c r="C2663" s="150"/>
    </row>
    <row r="2664" ht="12.75">
      <c r="C2664" s="150"/>
    </row>
    <row r="2665" ht="12.75">
      <c r="C2665" s="150"/>
    </row>
    <row r="2666" ht="12.75">
      <c r="C2666" s="150"/>
    </row>
    <row r="2667" ht="12.75">
      <c r="C2667" s="150"/>
    </row>
    <row r="2668" ht="12.75">
      <c r="C2668" s="150"/>
    </row>
    <row r="2669" ht="12.75">
      <c r="C2669" s="150"/>
    </row>
    <row r="2670" ht="12.75">
      <c r="C2670" s="150"/>
    </row>
    <row r="2671" ht="12.75">
      <c r="C2671" s="150"/>
    </row>
    <row r="2672" ht="12.75">
      <c r="C2672" s="150"/>
    </row>
    <row r="2673" ht="12.75">
      <c r="C2673" s="150"/>
    </row>
    <row r="2674" ht="12.75">
      <c r="C2674" s="150"/>
    </row>
    <row r="2675" ht="12.75">
      <c r="C2675" s="150"/>
    </row>
    <row r="2676" ht="12.75">
      <c r="C2676" s="150"/>
    </row>
    <row r="2677" ht="12.75">
      <c r="C2677" s="150"/>
    </row>
    <row r="2678" ht="12.75">
      <c r="C2678" s="150"/>
    </row>
    <row r="2679" ht="12.75">
      <c r="C2679" s="150"/>
    </row>
    <row r="2680" ht="12.75">
      <c r="C2680" s="150"/>
    </row>
    <row r="2681" ht="12.75">
      <c r="C2681" s="150"/>
    </row>
    <row r="2682" ht="12.75">
      <c r="C2682" s="150"/>
    </row>
    <row r="2683" ht="12.75">
      <c r="C2683" s="150"/>
    </row>
    <row r="2684" ht="12.75">
      <c r="C2684" s="150"/>
    </row>
    <row r="2685" ht="12.75">
      <c r="C2685" s="150"/>
    </row>
    <row r="2686" ht="12.75">
      <c r="C2686" s="150"/>
    </row>
    <row r="2687" ht="12.75">
      <c r="C2687" s="150"/>
    </row>
    <row r="2688" ht="12.75">
      <c r="C2688" s="150"/>
    </row>
    <row r="2689" ht="12.75">
      <c r="C2689" s="150"/>
    </row>
    <row r="2690" ht="12.75">
      <c r="C2690" s="150"/>
    </row>
    <row r="2691" ht="12.75">
      <c r="C2691" s="150"/>
    </row>
    <row r="2692" ht="12.75">
      <c r="C2692" s="150"/>
    </row>
    <row r="2693" ht="12.75">
      <c r="C2693" s="150"/>
    </row>
    <row r="2694" ht="12.75">
      <c r="C2694" s="150"/>
    </row>
    <row r="2695" ht="12.75">
      <c r="C2695" s="150"/>
    </row>
    <row r="2696" ht="12.75">
      <c r="C2696" s="150"/>
    </row>
    <row r="2697" ht="12.75">
      <c r="C2697" s="150"/>
    </row>
    <row r="2698" ht="12.75">
      <c r="C2698" s="150"/>
    </row>
    <row r="2699" ht="12.75">
      <c r="C2699" s="150"/>
    </row>
    <row r="2700" ht="12.75">
      <c r="C2700" s="150"/>
    </row>
    <row r="2701" ht="12.75">
      <c r="C2701" s="150"/>
    </row>
    <row r="2702" ht="12.75">
      <c r="C2702" s="150"/>
    </row>
    <row r="2703" ht="12.75">
      <c r="C2703" s="150"/>
    </row>
    <row r="2704" ht="12.75">
      <c r="C2704" s="150"/>
    </row>
    <row r="2705" ht="12.75">
      <c r="C2705" s="150"/>
    </row>
    <row r="2706" ht="12.75">
      <c r="C2706" s="150"/>
    </row>
    <row r="2707" ht="12.75">
      <c r="C2707" s="150"/>
    </row>
    <row r="2708" ht="12.75">
      <c r="C2708" s="150"/>
    </row>
    <row r="2709" ht="12.75">
      <c r="C2709" s="150"/>
    </row>
    <row r="2710" ht="12.75">
      <c r="C2710" s="150"/>
    </row>
    <row r="2711" ht="12.75">
      <c r="C2711" s="150"/>
    </row>
    <row r="2712" ht="12.75">
      <c r="C2712" s="150"/>
    </row>
    <row r="2713" ht="12.75">
      <c r="C2713" s="150"/>
    </row>
    <row r="2714" ht="12.75">
      <c r="C2714" s="150"/>
    </row>
    <row r="2715" ht="12.75">
      <c r="C2715" s="150"/>
    </row>
    <row r="2716" ht="12.75">
      <c r="C2716" s="150"/>
    </row>
    <row r="2717" ht="12.75">
      <c r="C2717" s="150"/>
    </row>
    <row r="2718" ht="12.75">
      <c r="C2718" s="150"/>
    </row>
    <row r="2719" ht="12.75">
      <c r="C2719" s="150"/>
    </row>
    <row r="2720" ht="12.75">
      <c r="C2720" s="150"/>
    </row>
    <row r="2721" ht="12.75">
      <c r="C2721" s="150"/>
    </row>
    <row r="2722" ht="12.75">
      <c r="C2722" s="150"/>
    </row>
    <row r="2723" ht="12.75">
      <c r="C2723" s="150"/>
    </row>
    <row r="2724" ht="12.75">
      <c r="C2724" s="150"/>
    </row>
    <row r="2725" ht="12.75">
      <c r="C2725" s="150"/>
    </row>
    <row r="2726" ht="12.75">
      <c r="C2726" s="150"/>
    </row>
    <row r="2727" ht="12.75">
      <c r="C2727" s="150"/>
    </row>
    <row r="2728" ht="12.75">
      <c r="C2728" s="150"/>
    </row>
    <row r="2729" ht="12.75">
      <c r="C2729" s="150"/>
    </row>
    <row r="2730" ht="12.75">
      <c r="C2730" s="150"/>
    </row>
    <row r="2731" ht="12.75">
      <c r="C2731" s="150"/>
    </row>
    <row r="2732" ht="12.75">
      <c r="C2732" s="150"/>
    </row>
    <row r="2733" ht="12.75">
      <c r="C2733" s="150"/>
    </row>
    <row r="2734" ht="12.75">
      <c r="C2734" s="150"/>
    </row>
    <row r="2735" ht="12.75">
      <c r="C2735" s="150"/>
    </row>
    <row r="2736" ht="12.75">
      <c r="C2736" s="150"/>
    </row>
    <row r="2737" ht="12.75">
      <c r="C2737" s="150"/>
    </row>
    <row r="2738" ht="12.75">
      <c r="C2738" s="150"/>
    </row>
    <row r="2739" ht="12.75">
      <c r="C2739" s="150"/>
    </row>
    <row r="2740" ht="12.75">
      <c r="C2740" s="150"/>
    </row>
    <row r="2741" ht="12.75">
      <c r="C2741" s="150"/>
    </row>
    <row r="2742" ht="12.75">
      <c r="C2742" s="150"/>
    </row>
    <row r="2743" ht="12.75">
      <c r="C2743" s="150"/>
    </row>
    <row r="2744" ht="12.75">
      <c r="C2744" s="150"/>
    </row>
    <row r="2745" ht="12.75">
      <c r="C2745" s="150"/>
    </row>
    <row r="2746" ht="12.75">
      <c r="C2746" s="150"/>
    </row>
    <row r="2747" ht="12.75">
      <c r="C2747" s="150"/>
    </row>
    <row r="2748" ht="12.75">
      <c r="C2748" s="150"/>
    </row>
    <row r="2749" ht="12.75">
      <c r="C2749" s="150"/>
    </row>
    <row r="2750" ht="12.75">
      <c r="C2750" s="150"/>
    </row>
    <row r="2751" ht="12.75">
      <c r="C2751" s="150"/>
    </row>
    <row r="2752" ht="12.75">
      <c r="C2752" s="150"/>
    </row>
    <row r="2753" ht="12.75">
      <c r="C2753" s="150"/>
    </row>
    <row r="2754" ht="12.75">
      <c r="C2754" s="150"/>
    </row>
    <row r="2755" ht="12.75">
      <c r="C2755" s="150"/>
    </row>
    <row r="2756" ht="12.75">
      <c r="C2756" s="150"/>
    </row>
    <row r="2757" ht="12.75">
      <c r="C2757" s="150"/>
    </row>
    <row r="2758" ht="12.75">
      <c r="C2758" s="150"/>
    </row>
    <row r="2759" ht="12.75">
      <c r="C2759" s="150"/>
    </row>
    <row r="2760" ht="12.75">
      <c r="C2760" s="150"/>
    </row>
    <row r="2761" ht="12.75">
      <c r="C2761" s="150"/>
    </row>
    <row r="2762" ht="12.75">
      <c r="C2762" s="150"/>
    </row>
    <row r="2763" ht="12.75">
      <c r="C2763" s="150"/>
    </row>
    <row r="2764" ht="12.75">
      <c r="C2764" s="150"/>
    </row>
    <row r="2765" ht="12.75">
      <c r="C2765" s="150"/>
    </row>
    <row r="2766" ht="12.75">
      <c r="C2766" s="150"/>
    </row>
    <row r="2767" ht="12.75">
      <c r="C2767" s="150"/>
    </row>
    <row r="2768" ht="12.75">
      <c r="C2768" s="150"/>
    </row>
    <row r="2769" ht="12.75">
      <c r="C2769" s="150"/>
    </row>
    <row r="2770" ht="12.75">
      <c r="C2770" s="150"/>
    </row>
    <row r="2771" ht="12.75">
      <c r="C2771" s="150"/>
    </row>
    <row r="2772" ht="12.75">
      <c r="C2772" s="150"/>
    </row>
    <row r="2773" ht="12.75">
      <c r="C2773" s="150"/>
    </row>
    <row r="2774" ht="12.75">
      <c r="C2774" s="150"/>
    </row>
    <row r="2775" ht="12.75">
      <c r="C2775" s="150"/>
    </row>
    <row r="2776" ht="12.75">
      <c r="C2776" s="150"/>
    </row>
    <row r="2777" ht="12.75">
      <c r="C2777" s="150"/>
    </row>
    <row r="2778" ht="12.75">
      <c r="C2778" s="150"/>
    </row>
    <row r="2779" ht="12.75">
      <c r="C2779" s="150"/>
    </row>
    <row r="2780" ht="12.75">
      <c r="C2780" s="150"/>
    </row>
    <row r="2781" ht="12.75">
      <c r="C2781" s="150"/>
    </row>
    <row r="2782" ht="12.75">
      <c r="C2782" s="150"/>
    </row>
    <row r="2783" ht="12.75">
      <c r="C2783" s="150"/>
    </row>
    <row r="2784" ht="12.75">
      <c r="C2784" s="150"/>
    </row>
    <row r="2785" ht="12.75">
      <c r="C2785" s="150"/>
    </row>
    <row r="2786" ht="12.75">
      <c r="C2786" s="150"/>
    </row>
    <row r="2787" ht="12.75">
      <c r="C2787" s="150"/>
    </row>
    <row r="2788" ht="12.75">
      <c r="C2788" s="150"/>
    </row>
    <row r="2789" ht="12.75">
      <c r="C2789" s="150"/>
    </row>
    <row r="2790" ht="12.75">
      <c r="C2790" s="150"/>
    </row>
    <row r="2791" ht="12.75">
      <c r="C2791" s="150"/>
    </row>
    <row r="2792" ht="12.75">
      <c r="C2792" s="150"/>
    </row>
    <row r="2793" ht="12.75">
      <c r="C2793" s="150"/>
    </row>
    <row r="2794" ht="12.75">
      <c r="C2794" s="150"/>
    </row>
    <row r="2795" ht="12.75">
      <c r="C2795" s="150"/>
    </row>
    <row r="2796" ht="12.75">
      <c r="C2796" s="150"/>
    </row>
    <row r="2797" ht="12.75">
      <c r="C2797" s="150"/>
    </row>
    <row r="2798" ht="12.75">
      <c r="C2798" s="150"/>
    </row>
    <row r="2799" ht="12.75">
      <c r="C2799" s="150"/>
    </row>
    <row r="2800" ht="12.75">
      <c r="C2800" s="150"/>
    </row>
    <row r="2801" ht="12.75">
      <c r="C2801" s="150"/>
    </row>
    <row r="2802" ht="12.75">
      <c r="C2802" s="150"/>
    </row>
    <row r="2803" ht="12.75">
      <c r="C2803" s="150"/>
    </row>
    <row r="2804" ht="12.75">
      <c r="C2804" s="150"/>
    </row>
    <row r="2805" ht="12.75">
      <c r="C2805" s="150"/>
    </row>
    <row r="2806" ht="12.75">
      <c r="C2806" s="150"/>
    </row>
    <row r="2807" ht="12.75">
      <c r="C2807" s="150"/>
    </row>
    <row r="2808" ht="12.75">
      <c r="C2808" s="150"/>
    </row>
    <row r="2809" ht="12.75">
      <c r="C2809" s="150"/>
    </row>
    <row r="2810" ht="12.75">
      <c r="C2810" s="150"/>
    </row>
    <row r="2811" ht="12.75">
      <c r="C2811" s="150"/>
    </row>
    <row r="2812" ht="12.75">
      <c r="C2812" s="150"/>
    </row>
    <row r="2813" ht="12.75">
      <c r="C2813" s="150"/>
    </row>
    <row r="2814" ht="12.75">
      <c r="C2814" s="150"/>
    </row>
    <row r="2815" ht="12.75">
      <c r="C2815" s="150"/>
    </row>
    <row r="2816" ht="12.75">
      <c r="C2816" s="150"/>
    </row>
    <row r="2817" ht="12.75">
      <c r="C2817" s="150"/>
    </row>
    <row r="2818" ht="12.75">
      <c r="C2818" s="150"/>
    </row>
    <row r="2819" ht="12.75">
      <c r="C2819" s="150"/>
    </row>
    <row r="2820" ht="12.75">
      <c r="C2820" s="150"/>
    </row>
    <row r="2821" ht="12.75">
      <c r="C2821" s="150"/>
    </row>
    <row r="2822" ht="12.75">
      <c r="C2822" s="150"/>
    </row>
    <row r="2823" ht="12.75">
      <c r="C2823" s="150"/>
    </row>
    <row r="2824" ht="12.75">
      <c r="C2824" s="150"/>
    </row>
    <row r="2825" ht="12.75">
      <c r="C2825" s="150"/>
    </row>
    <row r="2826" ht="12.75">
      <c r="C2826" s="150"/>
    </row>
    <row r="2827" ht="12.75">
      <c r="C2827" s="150"/>
    </row>
    <row r="2828" ht="12.75">
      <c r="C2828" s="150"/>
    </row>
    <row r="2829" ht="12.75">
      <c r="C2829" s="150"/>
    </row>
    <row r="2830" ht="12.75">
      <c r="C2830" s="150"/>
    </row>
    <row r="2831" ht="12.75">
      <c r="C2831" s="150"/>
    </row>
    <row r="2832" ht="12.75">
      <c r="C2832" s="150"/>
    </row>
    <row r="2833" ht="12.75">
      <c r="C2833" s="150"/>
    </row>
    <row r="2834" ht="12.75">
      <c r="C2834" s="150"/>
    </row>
    <row r="2835" ht="12.75">
      <c r="C2835" s="150"/>
    </row>
    <row r="2836" ht="12.75">
      <c r="C2836" s="150"/>
    </row>
    <row r="2837" ht="12.75">
      <c r="C2837" s="150"/>
    </row>
    <row r="2838" ht="12.75">
      <c r="C2838" s="150"/>
    </row>
    <row r="2839" ht="12.75">
      <c r="C2839" s="150"/>
    </row>
    <row r="2840" ht="12.75">
      <c r="C2840" s="150"/>
    </row>
    <row r="2841" ht="12.75">
      <c r="C2841" s="150"/>
    </row>
    <row r="2842" ht="12.75">
      <c r="C2842" s="150"/>
    </row>
    <row r="2843" ht="12.75">
      <c r="C2843" s="150"/>
    </row>
    <row r="2844" ht="12.75">
      <c r="C2844" s="150"/>
    </row>
    <row r="2845" ht="12.75">
      <c r="C2845" s="150"/>
    </row>
    <row r="2846" ht="12.75">
      <c r="C2846" s="150"/>
    </row>
    <row r="2847" ht="12.75">
      <c r="C2847" s="150"/>
    </row>
    <row r="2848" ht="12.75">
      <c r="C2848" s="150"/>
    </row>
    <row r="2849" ht="12.75">
      <c r="C2849" s="150"/>
    </row>
    <row r="2850" ht="12.75">
      <c r="C2850" s="150"/>
    </row>
    <row r="2851" ht="12.75">
      <c r="C2851" s="150"/>
    </row>
    <row r="2852" ht="12.75">
      <c r="C2852" s="150"/>
    </row>
    <row r="2853" ht="12.75">
      <c r="C2853" s="150"/>
    </row>
    <row r="2854" ht="12.75">
      <c r="C2854" s="150"/>
    </row>
    <row r="2855" ht="12.75">
      <c r="C2855" s="150"/>
    </row>
    <row r="2856" ht="12.75">
      <c r="C2856" s="150"/>
    </row>
    <row r="2857" ht="12.75">
      <c r="C2857" s="150"/>
    </row>
    <row r="2858" ht="12.75">
      <c r="C2858" s="150"/>
    </row>
    <row r="2859" ht="12.75">
      <c r="C2859" s="150"/>
    </row>
    <row r="2860" ht="12.75">
      <c r="C2860" s="150"/>
    </row>
    <row r="2861" ht="12.75">
      <c r="C2861" s="150"/>
    </row>
    <row r="2862" ht="12.75">
      <c r="C2862" s="150"/>
    </row>
    <row r="2863" ht="12.75">
      <c r="C2863" s="150"/>
    </row>
    <row r="2864" ht="12.75">
      <c r="C2864" s="150"/>
    </row>
    <row r="2865" ht="12.75">
      <c r="C2865" s="150"/>
    </row>
    <row r="2866" ht="12.75">
      <c r="C2866" s="150"/>
    </row>
    <row r="2867" ht="12.75">
      <c r="C2867" s="150"/>
    </row>
    <row r="2868" ht="12.75">
      <c r="C2868" s="150"/>
    </row>
    <row r="2869" ht="12.75">
      <c r="C2869" s="150"/>
    </row>
    <row r="2870" ht="12.75">
      <c r="C2870" s="150"/>
    </row>
    <row r="2871" ht="12.75">
      <c r="C2871" s="150"/>
    </row>
    <row r="2872" ht="12.75">
      <c r="C2872" s="150"/>
    </row>
    <row r="2873" ht="12.75">
      <c r="C2873" s="150"/>
    </row>
    <row r="2874" ht="12.75">
      <c r="C2874" s="150"/>
    </row>
    <row r="2875" ht="12.75">
      <c r="C2875" s="150"/>
    </row>
    <row r="2876" ht="12.75">
      <c r="C2876" s="150"/>
    </row>
    <row r="2877" ht="12.75">
      <c r="C2877" s="150"/>
    </row>
    <row r="2878" ht="12.75">
      <c r="C2878" s="150"/>
    </row>
    <row r="2879" ht="12.75">
      <c r="C2879" s="150"/>
    </row>
    <row r="2880" ht="12.75">
      <c r="C2880" s="150"/>
    </row>
    <row r="2881" ht="12.75">
      <c r="C2881" s="150"/>
    </row>
    <row r="2882" ht="12.75">
      <c r="C2882" s="150"/>
    </row>
    <row r="2883" ht="12.75">
      <c r="C2883" s="150"/>
    </row>
    <row r="2884" ht="12.75">
      <c r="C2884" s="150"/>
    </row>
    <row r="2885" ht="12.75">
      <c r="C2885" s="150"/>
    </row>
    <row r="2886" ht="12.75">
      <c r="C2886" s="150"/>
    </row>
    <row r="2887" ht="12.75">
      <c r="C2887" s="150"/>
    </row>
    <row r="2888" ht="12.75">
      <c r="C2888" s="150"/>
    </row>
    <row r="2889" ht="12.75">
      <c r="C2889" s="150"/>
    </row>
    <row r="2890" ht="12.75">
      <c r="C2890" s="150"/>
    </row>
    <row r="2891" ht="12.75">
      <c r="C2891" s="150"/>
    </row>
    <row r="2892" ht="12.75">
      <c r="C2892" s="150"/>
    </row>
    <row r="2893" ht="12.75">
      <c r="C2893" s="150"/>
    </row>
    <row r="2894" ht="12.75">
      <c r="C2894" s="150"/>
    </row>
    <row r="2895" ht="12.75">
      <c r="C2895" s="150"/>
    </row>
    <row r="2896" ht="12.75">
      <c r="C2896" s="150"/>
    </row>
    <row r="2897" ht="12.75">
      <c r="C2897" s="150"/>
    </row>
    <row r="2898" ht="12.75">
      <c r="C2898" s="150"/>
    </row>
    <row r="2899" ht="12.75">
      <c r="C2899" s="150"/>
    </row>
    <row r="2900" ht="12.75">
      <c r="C2900" s="150"/>
    </row>
    <row r="2901" ht="12.75">
      <c r="C2901" s="150"/>
    </row>
    <row r="2902" ht="12.75">
      <c r="C2902" s="150"/>
    </row>
    <row r="2903" ht="12.75">
      <c r="C2903" s="150"/>
    </row>
    <row r="2904" ht="12.75">
      <c r="C2904" s="150"/>
    </row>
    <row r="2905" ht="12.75">
      <c r="C2905" s="150"/>
    </row>
    <row r="2906" ht="12.75">
      <c r="C2906" s="150"/>
    </row>
    <row r="2907" ht="12.75">
      <c r="C2907" s="150"/>
    </row>
    <row r="2908" ht="12.75">
      <c r="C2908" s="150"/>
    </row>
    <row r="2909" ht="12.75">
      <c r="C2909" s="150"/>
    </row>
    <row r="2910" ht="12.75">
      <c r="C2910" s="150"/>
    </row>
    <row r="2911" ht="12.75">
      <c r="C2911" s="150"/>
    </row>
    <row r="2912" ht="12.75">
      <c r="C2912" s="150"/>
    </row>
    <row r="2913" ht="12.75">
      <c r="C2913" s="150"/>
    </row>
    <row r="2914" ht="12.75">
      <c r="C2914" s="150"/>
    </row>
    <row r="2915" ht="12.75">
      <c r="C2915" s="150"/>
    </row>
    <row r="2916" ht="12.75">
      <c r="C2916" s="150"/>
    </row>
    <row r="2917" ht="12.75">
      <c r="C2917" s="150"/>
    </row>
    <row r="2918" ht="12.75">
      <c r="C2918" s="150"/>
    </row>
    <row r="2919" ht="12.75">
      <c r="C2919" s="150"/>
    </row>
    <row r="2920" ht="12.75">
      <c r="C2920" s="150"/>
    </row>
    <row r="2921" ht="12.75">
      <c r="C2921" s="150"/>
    </row>
    <row r="2922" ht="12.75">
      <c r="C2922" s="150"/>
    </row>
    <row r="2923" ht="12.75">
      <c r="C2923" s="150"/>
    </row>
    <row r="2924" ht="12.75">
      <c r="C2924" s="150"/>
    </row>
    <row r="2925" ht="12.75">
      <c r="C2925" s="150"/>
    </row>
    <row r="2926" ht="12.75">
      <c r="C2926" s="150"/>
    </row>
    <row r="2927" ht="12.75">
      <c r="C2927" s="150"/>
    </row>
    <row r="2928" ht="12.75">
      <c r="C2928" s="150"/>
    </row>
    <row r="2929" ht="12.75">
      <c r="C2929" s="150"/>
    </row>
    <row r="2930" ht="12.75">
      <c r="C2930" s="150"/>
    </row>
    <row r="2931" ht="12.75">
      <c r="C2931" s="150"/>
    </row>
    <row r="2932" ht="12.75">
      <c r="C2932" s="150"/>
    </row>
    <row r="2933" ht="12.75">
      <c r="C2933" s="150"/>
    </row>
    <row r="2934" ht="12.75">
      <c r="C2934" s="150"/>
    </row>
    <row r="2935" ht="12.75">
      <c r="C2935" s="150"/>
    </row>
    <row r="2936" ht="12.75">
      <c r="C2936" s="150"/>
    </row>
    <row r="2937" ht="12.75">
      <c r="C2937" s="150"/>
    </row>
    <row r="2938" ht="12.75">
      <c r="C2938" s="150"/>
    </row>
    <row r="2939" ht="12.75">
      <c r="C2939" s="150"/>
    </row>
    <row r="2940" ht="12.75">
      <c r="C2940" s="150"/>
    </row>
    <row r="2941" ht="12.75">
      <c r="C2941" s="150"/>
    </row>
    <row r="2942" ht="12.75">
      <c r="C2942" s="150"/>
    </row>
    <row r="2943" ht="12.75">
      <c r="C2943" s="150"/>
    </row>
    <row r="2944" ht="12.75">
      <c r="C2944" s="150"/>
    </row>
    <row r="2945" ht="12.75">
      <c r="C2945" s="150"/>
    </row>
    <row r="2946" ht="12.75">
      <c r="C2946" s="150"/>
    </row>
    <row r="2947" ht="12.75">
      <c r="C2947" s="150"/>
    </row>
    <row r="2948" ht="12.75">
      <c r="C2948" s="150"/>
    </row>
    <row r="2949" ht="12.75">
      <c r="C2949" s="150"/>
    </row>
    <row r="2950" ht="12.75">
      <c r="C2950" s="150"/>
    </row>
    <row r="2951" ht="12.75">
      <c r="C2951" s="150"/>
    </row>
    <row r="2952" ht="12.75">
      <c r="C2952" s="150"/>
    </row>
    <row r="2953" ht="12.75">
      <c r="C2953" s="150"/>
    </row>
    <row r="2954" ht="12.75">
      <c r="C2954" s="150"/>
    </row>
    <row r="2955" ht="12.75">
      <c r="C2955" s="150"/>
    </row>
    <row r="2956" ht="12.75">
      <c r="C2956" s="150"/>
    </row>
    <row r="2957" ht="12.75">
      <c r="C2957" s="150"/>
    </row>
    <row r="2958" ht="12.75">
      <c r="C2958" s="150"/>
    </row>
    <row r="2959" ht="12.75">
      <c r="C2959" s="150"/>
    </row>
    <row r="2960" ht="12.75">
      <c r="C2960" s="150"/>
    </row>
    <row r="2961" ht="12.75">
      <c r="C2961" s="150"/>
    </row>
    <row r="2962" ht="12.75">
      <c r="C2962" s="150"/>
    </row>
    <row r="2963" ht="12.75">
      <c r="C2963" s="150"/>
    </row>
    <row r="2964" ht="12.75">
      <c r="C2964" s="150"/>
    </row>
    <row r="2965" ht="12.75">
      <c r="C2965" s="150"/>
    </row>
    <row r="2966" ht="12.75">
      <c r="C2966" s="150"/>
    </row>
    <row r="2967" ht="12.75">
      <c r="C2967" s="150"/>
    </row>
    <row r="2968" ht="12.75">
      <c r="C2968" s="150"/>
    </row>
    <row r="2969" ht="12.75">
      <c r="C2969" s="150"/>
    </row>
    <row r="2970" ht="12.75">
      <c r="C2970" s="150"/>
    </row>
    <row r="2971" ht="12.75">
      <c r="C2971" s="150"/>
    </row>
    <row r="2972" ht="12.75">
      <c r="C2972" s="150"/>
    </row>
    <row r="2973" ht="12.75">
      <c r="C2973" s="150"/>
    </row>
    <row r="2974" ht="12.75">
      <c r="C2974" s="150"/>
    </row>
    <row r="2975" ht="12.75">
      <c r="C2975" s="150"/>
    </row>
    <row r="2976" ht="12.75">
      <c r="C2976" s="150"/>
    </row>
    <row r="2977" ht="12.75">
      <c r="C2977" s="150"/>
    </row>
    <row r="2978" ht="12.75">
      <c r="C2978" s="150"/>
    </row>
    <row r="2979" ht="12.75">
      <c r="C2979" s="150"/>
    </row>
    <row r="2980" ht="12.75">
      <c r="C2980" s="150"/>
    </row>
    <row r="2981" ht="12.75">
      <c r="C2981" s="150"/>
    </row>
    <row r="2982" ht="12.75">
      <c r="C2982" s="150"/>
    </row>
    <row r="2983" ht="12.75">
      <c r="C2983" s="150"/>
    </row>
    <row r="2984" ht="12.75">
      <c r="C2984" s="150"/>
    </row>
    <row r="2985" ht="12.75">
      <c r="C2985" s="150"/>
    </row>
    <row r="2986" ht="12.75">
      <c r="C2986" s="150"/>
    </row>
    <row r="2987" ht="12.75">
      <c r="C2987" s="150"/>
    </row>
    <row r="2988" ht="12.75">
      <c r="C2988" s="150"/>
    </row>
    <row r="2989" ht="12.75">
      <c r="C2989" s="150"/>
    </row>
    <row r="2990" ht="12.75">
      <c r="C2990" s="150"/>
    </row>
    <row r="2991" ht="12.75">
      <c r="C2991" s="150"/>
    </row>
    <row r="2992" ht="12.75">
      <c r="C2992" s="150"/>
    </row>
    <row r="2993" ht="12.75">
      <c r="C2993" s="150"/>
    </row>
    <row r="2994" ht="12.75">
      <c r="C2994" s="150"/>
    </row>
    <row r="2995" ht="12.75">
      <c r="C2995" s="150"/>
    </row>
    <row r="2996" ht="12.75">
      <c r="C2996" s="150"/>
    </row>
    <row r="2997" ht="12.75">
      <c r="C2997" s="150"/>
    </row>
    <row r="2998" ht="12.75">
      <c r="C2998" s="150"/>
    </row>
    <row r="2999" ht="12.75">
      <c r="C2999" s="150"/>
    </row>
    <row r="3000" ht="12.75">
      <c r="C3000" s="150"/>
    </row>
    <row r="3001" ht="12.75">
      <c r="C3001" s="150"/>
    </row>
    <row r="3002" ht="12.75">
      <c r="C3002" s="150"/>
    </row>
    <row r="3003" ht="12.75">
      <c r="C3003" s="150"/>
    </row>
    <row r="3004" ht="12.75">
      <c r="C3004" s="150"/>
    </row>
    <row r="3005" ht="12.75">
      <c r="C3005" s="150"/>
    </row>
    <row r="3006" ht="12.75">
      <c r="C3006" s="150"/>
    </row>
    <row r="3007" ht="12.75">
      <c r="C3007" s="150"/>
    </row>
    <row r="3008" ht="12.75">
      <c r="C3008" s="150"/>
    </row>
    <row r="3009" ht="12.75">
      <c r="C3009" s="150"/>
    </row>
    <row r="3010" ht="12.75">
      <c r="C3010" s="150"/>
    </row>
    <row r="3011" ht="12.75">
      <c r="C3011" s="150"/>
    </row>
    <row r="3012" ht="12.75">
      <c r="C3012" s="150"/>
    </row>
    <row r="3013" ht="12.75">
      <c r="C3013" s="150"/>
    </row>
    <row r="3014" ht="12.75">
      <c r="C3014" s="150"/>
    </row>
    <row r="3015" ht="12.75">
      <c r="C3015" s="150"/>
    </row>
    <row r="3016" ht="12.75">
      <c r="C3016" s="150"/>
    </row>
    <row r="3017" ht="12.75">
      <c r="C3017" s="150"/>
    </row>
    <row r="3018" ht="12.75">
      <c r="C3018" s="150"/>
    </row>
    <row r="3019" ht="12.75">
      <c r="C3019" s="150"/>
    </row>
    <row r="3020" ht="12.75">
      <c r="C3020" s="150"/>
    </row>
    <row r="3021" ht="12.75">
      <c r="C3021" s="150"/>
    </row>
    <row r="3022" ht="12.75">
      <c r="C3022" s="150"/>
    </row>
    <row r="3023" ht="12.75">
      <c r="C3023" s="150"/>
    </row>
    <row r="3024" ht="12.75">
      <c r="C3024" s="150"/>
    </row>
    <row r="3025" ht="12.75">
      <c r="C3025" s="150"/>
    </row>
    <row r="3026" ht="12.75">
      <c r="C3026" s="150"/>
    </row>
    <row r="3027" ht="12.75">
      <c r="C3027" s="150"/>
    </row>
    <row r="3028" ht="12.75">
      <c r="C3028" s="150"/>
    </row>
    <row r="3029" ht="12.75">
      <c r="C3029" s="150"/>
    </row>
    <row r="3030" ht="12.75">
      <c r="C3030" s="150"/>
    </row>
    <row r="3031" ht="12.75">
      <c r="C3031" s="150"/>
    </row>
    <row r="3032" ht="12.75">
      <c r="C3032" s="150"/>
    </row>
    <row r="3033" ht="12.75">
      <c r="C3033" s="150"/>
    </row>
    <row r="3034" ht="12.75">
      <c r="C3034" s="150"/>
    </row>
    <row r="3035" ht="12.75">
      <c r="C3035" s="150"/>
    </row>
    <row r="3036" ht="12.75">
      <c r="C3036" s="150"/>
    </row>
    <row r="3037" ht="12.75">
      <c r="C3037" s="150"/>
    </row>
    <row r="3038" ht="12.75">
      <c r="C3038" s="150"/>
    </row>
    <row r="3039" ht="12.75">
      <c r="C3039" s="150"/>
    </row>
    <row r="3040" ht="12.75">
      <c r="C3040" s="150"/>
    </row>
    <row r="3041" ht="12.75">
      <c r="C3041" s="150"/>
    </row>
    <row r="3042" ht="12.75">
      <c r="C3042" s="150"/>
    </row>
    <row r="3043" ht="12.75">
      <c r="C3043" s="150"/>
    </row>
    <row r="3044" ht="12.75">
      <c r="C3044" s="150"/>
    </row>
    <row r="3045" ht="12.75">
      <c r="C3045" s="150"/>
    </row>
    <row r="3046" ht="12.75">
      <c r="C3046" s="150"/>
    </row>
    <row r="3047" ht="12.75">
      <c r="C3047" s="150"/>
    </row>
    <row r="3048" ht="12.75">
      <c r="C3048" s="150"/>
    </row>
    <row r="3049" ht="12.75">
      <c r="C3049" s="150"/>
    </row>
    <row r="3050" ht="12.75">
      <c r="C3050" s="150"/>
    </row>
    <row r="3051" ht="12.75">
      <c r="C3051" s="150"/>
    </row>
    <row r="3052" ht="12.75">
      <c r="C3052" s="150"/>
    </row>
    <row r="3053" ht="12.75">
      <c r="C3053" s="150"/>
    </row>
    <row r="3054" ht="12.75">
      <c r="C3054" s="150"/>
    </row>
    <row r="3055" ht="12.75">
      <c r="C3055" s="150"/>
    </row>
    <row r="3056" ht="12.75">
      <c r="C3056" s="150"/>
    </row>
    <row r="3057" ht="12.75">
      <c r="C3057" s="150"/>
    </row>
    <row r="3058" ht="12.75">
      <c r="C3058" s="150"/>
    </row>
    <row r="3059" ht="12.75">
      <c r="C3059" s="150"/>
    </row>
    <row r="3060" ht="12.75">
      <c r="C3060" s="150"/>
    </row>
    <row r="3061" ht="12.75">
      <c r="C3061" s="150"/>
    </row>
    <row r="3062" ht="12.75">
      <c r="C3062" s="150"/>
    </row>
    <row r="3063" ht="12.75">
      <c r="C3063" s="150"/>
    </row>
    <row r="3064" ht="12.75">
      <c r="C3064" s="150"/>
    </row>
    <row r="3065" ht="12.75">
      <c r="C3065" s="150"/>
    </row>
    <row r="3066" ht="12.75">
      <c r="C3066" s="150"/>
    </row>
    <row r="3067" ht="12.75">
      <c r="C3067" s="150"/>
    </row>
    <row r="3068" ht="12.75">
      <c r="C3068" s="150"/>
    </row>
    <row r="3069" ht="12.75">
      <c r="C3069" s="150"/>
    </row>
    <row r="3070" ht="12.75">
      <c r="C3070" s="150"/>
    </row>
    <row r="3071" ht="12.75">
      <c r="C3071" s="150"/>
    </row>
    <row r="3072" ht="12.75">
      <c r="C3072" s="150"/>
    </row>
    <row r="3073" ht="12.75">
      <c r="C3073" s="150"/>
    </row>
    <row r="3074" ht="12.75">
      <c r="C3074" s="150"/>
    </row>
    <row r="3075" ht="12.75">
      <c r="C3075" s="150"/>
    </row>
    <row r="3076" ht="12.75">
      <c r="C3076" s="150"/>
    </row>
    <row r="3077" ht="12.75">
      <c r="C3077" s="150"/>
    </row>
    <row r="3078" ht="12.75">
      <c r="C3078" s="150"/>
    </row>
    <row r="3079" ht="12.75">
      <c r="C3079" s="150"/>
    </row>
    <row r="3080" ht="12.75">
      <c r="C3080" s="150"/>
    </row>
    <row r="3081" ht="12.75">
      <c r="C3081" s="150"/>
    </row>
    <row r="3082" ht="12.75">
      <c r="C3082" s="150"/>
    </row>
    <row r="3083" ht="12.75">
      <c r="C3083" s="150"/>
    </row>
    <row r="3084" ht="12.75">
      <c r="C3084" s="150"/>
    </row>
    <row r="3085" ht="12.75">
      <c r="C3085" s="150"/>
    </row>
    <row r="3086" ht="12.75">
      <c r="C3086" s="150"/>
    </row>
    <row r="3087" ht="12.75">
      <c r="C3087" s="150"/>
    </row>
    <row r="3088" ht="12.75">
      <c r="C3088" s="150"/>
    </row>
    <row r="3089" ht="12.75">
      <c r="C3089" s="150"/>
    </row>
    <row r="3090" ht="12.75">
      <c r="C3090" s="150"/>
    </row>
    <row r="3091" ht="12.75">
      <c r="C3091" s="150"/>
    </row>
    <row r="3092" ht="12.75">
      <c r="C3092" s="150"/>
    </row>
    <row r="3093" ht="12.75">
      <c r="C3093" s="150"/>
    </row>
    <row r="3094" ht="12.75">
      <c r="C3094" s="150"/>
    </row>
    <row r="3095" ht="12.75">
      <c r="C3095" s="150"/>
    </row>
    <row r="3096" ht="12.75">
      <c r="C3096" s="150"/>
    </row>
    <row r="3097" ht="12.75">
      <c r="C3097" s="150"/>
    </row>
    <row r="3098" ht="12.75">
      <c r="C3098" s="150"/>
    </row>
    <row r="3099" ht="12.75">
      <c r="C3099" s="150"/>
    </row>
    <row r="3100" ht="12.75">
      <c r="C3100" s="150"/>
    </row>
    <row r="3101" ht="12.75">
      <c r="C3101" s="150"/>
    </row>
    <row r="3102" ht="12.75">
      <c r="C3102" s="150"/>
    </row>
    <row r="3103" ht="12.75">
      <c r="C3103" s="150"/>
    </row>
    <row r="3104" ht="12.75">
      <c r="C3104" s="150"/>
    </row>
    <row r="3105" ht="12.75">
      <c r="C3105" s="150"/>
    </row>
    <row r="3106" ht="12.75">
      <c r="C3106" s="150"/>
    </row>
    <row r="3107" ht="12.75">
      <c r="C3107" s="150"/>
    </row>
    <row r="3108" ht="12.75">
      <c r="C3108" s="150"/>
    </row>
    <row r="3109" ht="12.75">
      <c r="C3109" s="150"/>
    </row>
    <row r="3110" ht="12.75">
      <c r="C3110" s="150"/>
    </row>
    <row r="3111" ht="12.75">
      <c r="C3111" s="150"/>
    </row>
    <row r="3112" ht="12.75">
      <c r="C3112" s="150"/>
    </row>
    <row r="3113" ht="12.75">
      <c r="C3113" s="150"/>
    </row>
    <row r="3114" ht="12.75">
      <c r="C3114" s="150"/>
    </row>
    <row r="3115" ht="12.75">
      <c r="C3115" s="150"/>
    </row>
    <row r="3116" ht="12.75">
      <c r="C3116" s="150"/>
    </row>
    <row r="3117" ht="12.75">
      <c r="C3117" s="150"/>
    </row>
    <row r="3118" ht="12.75">
      <c r="C3118" s="150"/>
    </row>
    <row r="3119" ht="12.75">
      <c r="C3119" s="150"/>
    </row>
    <row r="3120" ht="12.75">
      <c r="C3120" s="150"/>
    </row>
    <row r="3121" ht="12.75">
      <c r="C3121" s="150"/>
    </row>
    <row r="3122" ht="12.75">
      <c r="C3122" s="150"/>
    </row>
    <row r="3123" ht="12.75">
      <c r="C3123" s="150"/>
    </row>
    <row r="3124" ht="12.75">
      <c r="C3124" s="150"/>
    </row>
    <row r="3125" ht="12.75">
      <c r="C3125" s="150"/>
    </row>
    <row r="3126" ht="12.75">
      <c r="C3126" s="150"/>
    </row>
    <row r="3127" ht="12.75">
      <c r="C3127" s="150"/>
    </row>
    <row r="3128" ht="12.75">
      <c r="C3128" s="150"/>
    </row>
    <row r="3129" ht="12.75">
      <c r="C3129" s="150"/>
    </row>
    <row r="3130" ht="12.75">
      <c r="C3130" s="150"/>
    </row>
    <row r="3131" ht="12.75">
      <c r="C3131" s="150"/>
    </row>
    <row r="3132" ht="12.75">
      <c r="C3132" s="150"/>
    </row>
    <row r="3133" ht="12.75">
      <c r="C3133" s="150"/>
    </row>
    <row r="3134" ht="12.75">
      <c r="C3134" s="150"/>
    </row>
    <row r="3135" ht="12.75">
      <c r="C3135" s="150"/>
    </row>
    <row r="3136" ht="12.75">
      <c r="C3136" s="150"/>
    </row>
    <row r="3137" ht="12.75">
      <c r="C3137" s="150"/>
    </row>
    <row r="3138" ht="12.75">
      <c r="C3138" s="150"/>
    </row>
    <row r="3139" ht="12.75">
      <c r="C3139" s="150"/>
    </row>
    <row r="3140" ht="12.75">
      <c r="C3140" s="150"/>
    </row>
    <row r="3141" ht="12.75">
      <c r="C3141" s="150"/>
    </row>
    <row r="3142" ht="12.75">
      <c r="C3142" s="150"/>
    </row>
    <row r="3143" ht="12.75">
      <c r="C3143" s="150"/>
    </row>
    <row r="3144" ht="12.75">
      <c r="C3144" s="150"/>
    </row>
    <row r="3145" ht="12.75">
      <c r="C3145" s="150"/>
    </row>
    <row r="3146" ht="12.75">
      <c r="C3146" s="150"/>
    </row>
    <row r="3147" ht="12.75">
      <c r="C3147" s="150"/>
    </row>
    <row r="3148" ht="12.75">
      <c r="C3148" s="150"/>
    </row>
    <row r="3149" ht="12.75">
      <c r="C3149" s="150"/>
    </row>
    <row r="3150" ht="12.75">
      <c r="C3150" s="150"/>
    </row>
    <row r="3151" ht="12.75">
      <c r="C3151" s="150"/>
    </row>
    <row r="3152" ht="12.75">
      <c r="C3152" s="150"/>
    </row>
    <row r="3153" ht="12.75">
      <c r="C3153" s="150"/>
    </row>
    <row r="3154" ht="12.75">
      <c r="C3154" s="150"/>
    </row>
    <row r="3155" ht="12.75">
      <c r="C3155" s="150"/>
    </row>
    <row r="3156" ht="12.75">
      <c r="C3156" s="150"/>
    </row>
    <row r="3157" ht="12.75">
      <c r="C3157" s="150"/>
    </row>
    <row r="3158" ht="12.75">
      <c r="C3158" s="150"/>
    </row>
    <row r="3159" ht="12.75">
      <c r="C3159" s="150"/>
    </row>
    <row r="3160" ht="12.75">
      <c r="C3160" s="150"/>
    </row>
    <row r="3161" ht="12.75">
      <c r="C3161" s="150"/>
    </row>
    <row r="3162" ht="12.75">
      <c r="C3162" s="150"/>
    </row>
    <row r="3163" ht="12.75">
      <c r="C3163" s="150"/>
    </row>
    <row r="3164" ht="12.75">
      <c r="C3164" s="150"/>
    </row>
    <row r="3165" ht="12.75">
      <c r="C3165" s="150"/>
    </row>
    <row r="3166" ht="12.75">
      <c r="C3166" s="150"/>
    </row>
    <row r="3167" ht="12.75">
      <c r="C3167" s="150"/>
    </row>
    <row r="3168" ht="12.75">
      <c r="C3168" s="150"/>
    </row>
    <row r="3169" ht="12.75">
      <c r="C3169" s="150"/>
    </row>
    <row r="3170" ht="12.75">
      <c r="C3170" s="150"/>
    </row>
    <row r="3171" ht="12.75">
      <c r="C3171" s="150"/>
    </row>
    <row r="3172" ht="12.75">
      <c r="C3172" s="150"/>
    </row>
    <row r="3173" ht="12.75">
      <c r="C3173" s="150"/>
    </row>
    <row r="3174" ht="12.75">
      <c r="C3174" s="150"/>
    </row>
    <row r="3175" ht="12.75">
      <c r="C3175" s="150"/>
    </row>
    <row r="3176" ht="12.75">
      <c r="C3176" s="150"/>
    </row>
    <row r="3177" ht="12.75">
      <c r="C3177" s="150"/>
    </row>
    <row r="3178" ht="12.75">
      <c r="C3178" s="150"/>
    </row>
    <row r="3179" ht="12.75">
      <c r="C3179" s="150"/>
    </row>
    <row r="3180" ht="12.75">
      <c r="C3180" s="150"/>
    </row>
    <row r="3181" ht="12.75">
      <c r="C3181" s="150"/>
    </row>
    <row r="3182" ht="12.75">
      <c r="C3182" s="150"/>
    </row>
    <row r="3183" ht="12.75">
      <c r="C3183" s="150"/>
    </row>
    <row r="3184" ht="12.75">
      <c r="C3184" s="150"/>
    </row>
    <row r="3185" ht="12.75">
      <c r="C3185" s="150"/>
    </row>
    <row r="3186" ht="12.75">
      <c r="C3186" s="150"/>
    </row>
    <row r="3187" ht="12.75">
      <c r="C3187" s="150"/>
    </row>
    <row r="3188" ht="12.75">
      <c r="C3188" s="150"/>
    </row>
    <row r="3189" ht="12.75">
      <c r="C3189" s="150"/>
    </row>
    <row r="3190" ht="12.75">
      <c r="C3190" s="150"/>
    </row>
    <row r="3191" ht="12.75">
      <c r="C3191" s="150"/>
    </row>
    <row r="3192" ht="12.75">
      <c r="C3192" s="150"/>
    </row>
    <row r="3193" ht="12.75">
      <c r="C3193" s="150"/>
    </row>
    <row r="3194" ht="12.75">
      <c r="C3194" s="150"/>
    </row>
    <row r="3195" ht="12.75">
      <c r="C3195" s="150"/>
    </row>
    <row r="3196" ht="12.75">
      <c r="C3196" s="150"/>
    </row>
    <row r="3197" ht="12.75">
      <c r="C3197" s="150"/>
    </row>
    <row r="3198" ht="12.75">
      <c r="C3198" s="150"/>
    </row>
    <row r="3199" ht="12.75">
      <c r="C3199" s="150"/>
    </row>
    <row r="3200" ht="12.75">
      <c r="C3200" s="150"/>
    </row>
    <row r="3201" ht="12.75">
      <c r="C3201" s="150"/>
    </row>
    <row r="3202" ht="12.75">
      <c r="C3202" s="150"/>
    </row>
    <row r="3203" ht="12.75">
      <c r="C3203" s="150"/>
    </row>
    <row r="3204" ht="12.75">
      <c r="C3204" s="150"/>
    </row>
    <row r="3205" ht="12.75">
      <c r="C3205" s="150"/>
    </row>
    <row r="3206" ht="12.75">
      <c r="C3206" s="150"/>
    </row>
    <row r="3207" ht="12.75">
      <c r="C3207" s="150"/>
    </row>
    <row r="3208" ht="12.75">
      <c r="C3208" s="150"/>
    </row>
    <row r="3209" ht="12.75">
      <c r="C3209" s="150"/>
    </row>
    <row r="3210" ht="12.75">
      <c r="C3210" s="150"/>
    </row>
    <row r="3211" ht="12.75">
      <c r="C3211" s="150"/>
    </row>
    <row r="3212" ht="12.75">
      <c r="C3212" s="150"/>
    </row>
    <row r="3213" ht="12.75">
      <c r="C3213" s="150"/>
    </row>
    <row r="3214" ht="12.75">
      <c r="C3214" s="150"/>
    </row>
    <row r="3215" ht="12.75">
      <c r="C3215" s="150"/>
    </row>
    <row r="3216" ht="12.75">
      <c r="C3216" s="150"/>
    </row>
    <row r="3217" ht="12.75">
      <c r="C3217" s="150"/>
    </row>
    <row r="3218" ht="12.75">
      <c r="C3218" s="150"/>
    </row>
    <row r="3219" ht="12.75">
      <c r="C3219" s="150"/>
    </row>
    <row r="3220" ht="12.75">
      <c r="C3220" s="150"/>
    </row>
    <row r="3221" ht="12.75">
      <c r="C3221" s="150"/>
    </row>
    <row r="3222" ht="12.75">
      <c r="C3222" s="150"/>
    </row>
    <row r="3223" ht="12.75">
      <c r="C3223" s="150"/>
    </row>
    <row r="3224" ht="12.75">
      <c r="C3224" s="150"/>
    </row>
    <row r="3225" ht="12.75">
      <c r="C3225" s="150"/>
    </row>
    <row r="3226" ht="12.75">
      <c r="C3226" s="150"/>
    </row>
    <row r="3227" ht="12.75">
      <c r="C3227" s="150"/>
    </row>
    <row r="3228" ht="12.75">
      <c r="C3228" s="150"/>
    </row>
    <row r="3229" ht="12.75">
      <c r="C3229" s="150"/>
    </row>
    <row r="3230" ht="12.75">
      <c r="C3230" s="150"/>
    </row>
    <row r="3231" ht="12.75">
      <c r="C3231" s="150"/>
    </row>
    <row r="3232" ht="12.75">
      <c r="C3232" s="150"/>
    </row>
    <row r="3233" ht="12.75">
      <c r="C3233" s="150"/>
    </row>
    <row r="3234" ht="12.75">
      <c r="C3234" s="150"/>
    </row>
    <row r="3235" ht="12.75">
      <c r="C3235" s="150"/>
    </row>
    <row r="3236" ht="12.75">
      <c r="C3236" s="150"/>
    </row>
    <row r="3237" ht="12.75">
      <c r="C3237" s="150"/>
    </row>
    <row r="3238" ht="12.75">
      <c r="C3238" s="150"/>
    </row>
    <row r="3239" ht="12.75">
      <c r="C3239" s="150"/>
    </row>
    <row r="3240" ht="12.75">
      <c r="C3240" s="150"/>
    </row>
    <row r="3241" ht="12.75">
      <c r="C3241" s="150"/>
    </row>
    <row r="3242" ht="12.75">
      <c r="C3242" s="150"/>
    </row>
    <row r="3243" ht="12.75">
      <c r="C3243" s="150"/>
    </row>
    <row r="3244" ht="12.75">
      <c r="C3244" s="150"/>
    </row>
    <row r="3245" ht="12.75">
      <c r="C3245" s="150"/>
    </row>
    <row r="3246" ht="12.75">
      <c r="C3246" s="150"/>
    </row>
    <row r="3247" ht="12.75">
      <c r="C3247" s="150"/>
    </row>
    <row r="3248" ht="12.75">
      <c r="C3248" s="150"/>
    </row>
    <row r="3249" ht="12.75">
      <c r="C3249" s="150"/>
    </row>
    <row r="3250" ht="12.75">
      <c r="C3250" s="150"/>
    </row>
    <row r="3251" ht="12.75">
      <c r="C3251" s="150"/>
    </row>
    <row r="3252" ht="12.75">
      <c r="C3252" s="150"/>
    </row>
    <row r="3253" ht="12.75">
      <c r="C3253" s="150"/>
    </row>
    <row r="3254" ht="12.75">
      <c r="C3254" s="150"/>
    </row>
    <row r="3255" ht="12.75">
      <c r="C3255" s="150"/>
    </row>
    <row r="3256" ht="12.75">
      <c r="C3256" s="150"/>
    </row>
    <row r="3257" ht="12.75">
      <c r="C3257" s="150"/>
    </row>
    <row r="3258" ht="12.75">
      <c r="C3258" s="150"/>
    </row>
    <row r="3259" ht="12.75">
      <c r="C3259" s="150"/>
    </row>
    <row r="3260" ht="12.75">
      <c r="C3260" s="150"/>
    </row>
    <row r="3261" ht="12.75">
      <c r="C3261" s="150"/>
    </row>
    <row r="3262" ht="12.75">
      <c r="C3262" s="150"/>
    </row>
    <row r="3263" ht="12.75">
      <c r="C3263" s="150"/>
    </row>
    <row r="3264" ht="12.75">
      <c r="C3264" s="150"/>
    </row>
    <row r="3265" ht="12.75">
      <c r="C3265" s="150"/>
    </row>
    <row r="3266" ht="12.75">
      <c r="C3266" s="150"/>
    </row>
    <row r="3267" ht="12.75">
      <c r="C3267" s="150"/>
    </row>
    <row r="3268" ht="12.75">
      <c r="C3268" s="150"/>
    </row>
    <row r="3269" ht="12.75">
      <c r="C3269" s="150"/>
    </row>
    <row r="3270" ht="12.75">
      <c r="C3270" s="150"/>
    </row>
    <row r="3271" ht="12.75">
      <c r="C3271" s="150"/>
    </row>
    <row r="3272" ht="12.75">
      <c r="C3272" s="150"/>
    </row>
    <row r="3273" ht="12.75">
      <c r="C3273" s="150"/>
    </row>
    <row r="3274" ht="12.75">
      <c r="C3274" s="150"/>
    </row>
    <row r="3275" ht="12.75">
      <c r="C3275" s="150"/>
    </row>
    <row r="3276" ht="12.75">
      <c r="C3276" s="150"/>
    </row>
    <row r="3277" ht="12.75">
      <c r="C3277" s="150"/>
    </row>
    <row r="3278" ht="12.75">
      <c r="C3278" s="150"/>
    </row>
    <row r="3279" ht="12.75">
      <c r="C3279" s="150"/>
    </row>
    <row r="3280" ht="12.75">
      <c r="C3280" s="150"/>
    </row>
    <row r="3281" ht="12.75">
      <c r="C3281" s="150"/>
    </row>
    <row r="3282" ht="12.75">
      <c r="C3282" s="150"/>
    </row>
    <row r="3283" ht="12.75">
      <c r="C3283" s="150"/>
    </row>
    <row r="3284" ht="12.75">
      <c r="C3284" s="150"/>
    </row>
    <row r="3285" ht="12.75">
      <c r="C3285" s="150"/>
    </row>
    <row r="3286" ht="12.75">
      <c r="C3286" s="150"/>
    </row>
    <row r="3287" ht="12.75">
      <c r="C3287" s="150"/>
    </row>
    <row r="3288" ht="12.75">
      <c r="C3288" s="150"/>
    </row>
    <row r="3289" ht="12.75">
      <c r="C3289" s="150"/>
    </row>
    <row r="3290" ht="12.75">
      <c r="C3290" s="150"/>
    </row>
    <row r="3291" ht="12.75">
      <c r="C3291" s="150"/>
    </row>
    <row r="3292" ht="12.75">
      <c r="C3292" s="150"/>
    </row>
    <row r="3293" ht="12.75">
      <c r="C3293" s="150"/>
    </row>
    <row r="3294" ht="12.75">
      <c r="C3294" s="150"/>
    </row>
    <row r="3295" ht="12.75">
      <c r="C3295" s="150"/>
    </row>
    <row r="3296" ht="12.75">
      <c r="C3296" s="150"/>
    </row>
    <row r="3297" ht="12.75">
      <c r="C3297" s="150"/>
    </row>
    <row r="3298" ht="12.75">
      <c r="C3298" s="150"/>
    </row>
    <row r="3299" ht="12.75">
      <c r="C3299" s="150"/>
    </row>
    <row r="3300" ht="12.75">
      <c r="C3300" s="150"/>
    </row>
    <row r="3301" ht="12.75">
      <c r="C3301" s="150"/>
    </row>
    <row r="3302" ht="12.75">
      <c r="C3302" s="150"/>
    </row>
    <row r="3303" ht="12.75">
      <c r="C3303" s="150"/>
    </row>
    <row r="3304" ht="12.75">
      <c r="C3304" s="150"/>
    </row>
    <row r="3305" ht="12.75">
      <c r="C3305" s="150"/>
    </row>
    <row r="3306" ht="12.75">
      <c r="C3306" s="150"/>
    </row>
    <row r="3307" ht="12.75">
      <c r="C3307" s="150"/>
    </row>
    <row r="3308" ht="12.75">
      <c r="C3308" s="150"/>
    </row>
    <row r="3309" ht="12.75">
      <c r="C3309" s="150"/>
    </row>
    <row r="3310" ht="12.75">
      <c r="C3310" s="150"/>
    </row>
    <row r="3311" ht="12.75">
      <c r="C3311" s="150"/>
    </row>
    <row r="3312" ht="12.75">
      <c r="C3312" s="150"/>
    </row>
    <row r="3313" ht="12.75">
      <c r="C3313" s="150"/>
    </row>
    <row r="3314" ht="12.75">
      <c r="C3314" s="150"/>
    </row>
    <row r="3315" ht="12.75">
      <c r="C3315" s="150"/>
    </row>
    <row r="3316" ht="12.75">
      <c r="C3316" s="150"/>
    </row>
    <row r="3317" ht="12.75">
      <c r="C3317" s="150"/>
    </row>
    <row r="3318" ht="12.75">
      <c r="C3318" s="150"/>
    </row>
    <row r="3319" ht="12.75">
      <c r="C3319" s="150"/>
    </row>
    <row r="3320" ht="12.75">
      <c r="C3320" s="150"/>
    </row>
    <row r="3321" ht="12.75">
      <c r="C3321" s="150"/>
    </row>
    <row r="3322" ht="12.75">
      <c r="C3322" s="150"/>
    </row>
    <row r="3323" ht="12.75">
      <c r="C3323" s="150"/>
    </row>
    <row r="3324" ht="12.75">
      <c r="C3324" s="150"/>
    </row>
    <row r="3325" ht="12.75">
      <c r="C3325" s="150"/>
    </row>
    <row r="3326" ht="12.75">
      <c r="C3326" s="150"/>
    </row>
    <row r="3327" ht="12.75">
      <c r="C3327" s="150"/>
    </row>
    <row r="3328" ht="12.75">
      <c r="C3328" s="150"/>
    </row>
    <row r="3329" ht="12.75">
      <c r="C3329" s="150"/>
    </row>
    <row r="3330" ht="12.75">
      <c r="C3330" s="150"/>
    </row>
    <row r="3331" ht="12.75">
      <c r="C3331" s="150"/>
    </row>
    <row r="3332" ht="12.75">
      <c r="C3332" s="150"/>
    </row>
    <row r="3333" ht="12.75">
      <c r="C3333" s="150"/>
    </row>
    <row r="3334" ht="12.75">
      <c r="C3334" s="150"/>
    </row>
    <row r="3335" ht="12.75">
      <c r="C3335" s="150"/>
    </row>
    <row r="3336" ht="12.75">
      <c r="C3336" s="150"/>
    </row>
    <row r="3337" ht="12.75">
      <c r="C3337" s="150"/>
    </row>
    <row r="3338" ht="12.75">
      <c r="C3338" s="150"/>
    </row>
    <row r="3339" ht="12.75">
      <c r="C3339" s="150"/>
    </row>
    <row r="3340" ht="12.75">
      <c r="C3340" s="150"/>
    </row>
    <row r="3341" ht="12.75">
      <c r="C3341" s="150"/>
    </row>
    <row r="3342" ht="12.75">
      <c r="C3342" s="150"/>
    </row>
    <row r="3343" ht="12.75">
      <c r="C3343" s="150"/>
    </row>
    <row r="3344" ht="12.75">
      <c r="C3344" s="150"/>
    </row>
    <row r="3345" ht="12.75">
      <c r="C3345" s="150"/>
    </row>
    <row r="3346" ht="12.75">
      <c r="C3346" s="150"/>
    </row>
    <row r="3347" ht="12.75">
      <c r="C3347" s="150"/>
    </row>
    <row r="3348" ht="12.75">
      <c r="C3348" s="150"/>
    </row>
    <row r="3349" ht="12.75">
      <c r="C3349" s="150"/>
    </row>
    <row r="3350" ht="12.75">
      <c r="C3350" s="150"/>
    </row>
    <row r="3351" ht="12.75">
      <c r="C3351" s="150"/>
    </row>
    <row r="3352" ht="12.75">
      <c r="C3352" s="150"/>
    </row>
    <row r="3353" ht="12.75">
      <c r="C3353" s="150"/>
    </row>
    <row r="3354" ht="12.75">
      <c r="C3354" s="150"/>
    </row>
    <row r="3355" ht="12.75">
      <c r="C3355" s="150"/>
    </row>
    <row r="3356" ht="12.75">
      <c r="C3356" s="150"/>
    </row>
    <row r="3357" ht="12.75">
      <c r="C3357" s="150"/>
    </row>
    <row r="3358" ht="12.75">
      <c r="C3358" s="150"/>
    </row>
    <row r="3359" ht="12.75">
      <c r="C3359" s="150"/>
    </row>
    <row r="3360" ht="12.75">
      <c r="C3360" s="150"/>
    </row>
    <row r="3361" ht="12.75">
      <c r="C3361" s="150"/>
    </row>
    <row r="3362" ht="12.75">
      <c r="C3362" s="150"/>
    </row>
    <row r="3363" ht="12.75">
      <c r="C3363" s="150"/>
    </row>
    <row r="3364" ht="12.75">
      <c r="C3364" s="150"/>
    </row>
    <row r="3365" ht="12.75">
      <c r="C3365" s="150"/>
    </row>
    <row r="3366" ht="12.75">
      <c r="C3366" s="150"/>
    </row>
    <row r="3367" ht="12.75">
      <c r="C3367" s="150"/>
    </row>
    <row r="3368" ht="12.75">
      <c r="C3368" s="150"/>
    </row>
    <row r="3369" ht="12.75">
      <c r="C3369" s="150"/>
    </row>
    <row r="3370" ht="12.75">
      <c r="C3370" s="150"/>
    </row>
    <row r="3371" ht="12.75">
      <c r="C3371" s="150"/>
    </row>
    <row r="3372" ht="12.75">
      <c r="C3372" s="150"/>
    </row>
    <row r="3373" ht="12.75">
      <c r="C3373" s="150"/>
    </row>
    <row r="3374" ht="12.75">
      <c r="C3374" s="150"/>
    </row>
    <row r="3375" ht="12.75">
      <c r="C3375" s="150"/>
    </row>
    <row r="3376" ht="12.75">
      <c r="C3376" s="150"/>
    </row>
    <row r="3377" ht="12.75">
      <c r="C3377" s="150"/>
    </row>
    <row r="3378" ht="12.75">
      <c r="C3378" s="150"/>
    </row>
    <row r="3379" ht="12.75">
      <c r="C3379" s="150"/>
    </row>
    <row r="3380" ht="12.75">
      <c r="C3380" s="150"/>
    </row>
    <row r="3381" ht="12.75">
      <c r="C3381" s="150"/>
    </row>
    <row r="3382" ht="12.75">
      <c r="C3382" s="150"/>
    </row>
    <row r="3383" ht="12.75">
      <c r="C3383" s="150"/>
    </row>
    <row r="3384" ht="12.75">
      <c r="C3384" s="150"/>
    </row>
    <row r="3385" ht="12.75">
      <c r="C3385" s="150"/>
    </row>
    <row r="3386" ht="12.75">
      <c r="C3386" s="150"/>
    </row>
    <row r="3387" ht="12.75">
      <c r="C3387" s="150"/>
    </row>
    <row r="3388" ht="12.75">
      <c r="C3388" s="150"/>
    </row>
    <row r="3389" ht="12.75">
      <c r="C3389" s="150"/>
    </row>
    <row r="3390" ht="12.75">
      <c r="C3390" s="150"/>
    </row>
    <row r="3391" ht="12.75">
      <c r="C3391" s="150"/>
    </row>
    <row r="3392" ht="12.75">
      <c r="C3392" s="150"/>
    </row>
    <row r="3393" ht="12.75">
      <c r="C3393" s="150"/>
    </row>
    <row r="3394" ht="12.75">
      <c r="C3394" s="150"/>
    </row>
    <row r="3395" ht="12.75">
      <c r="C3395" s="150"/>
    </row>
    <row r="3396" ht="12.75">
      <c r="C3396" s="150"/>
    </row>
    <row r="3397" ht="12.75">
      <c r="C3397" s="150"/>
    </row>
    <row r="3398" ht="12.75">
      <c r="C3398" s="150"/>
    </row>
    <row r="3399" ht="12.75">
      <c r="C3399" s="150"/>
    </row>
    <row r="3400" ht="12.75">
      <c r="C3400" s="150"/>
    </row>
    <row r="3401" ht="12.75">
      <c r="C3401" s="150"/>
    </row>
    <row r="3402" ht="12.75">
      <c r="C3402" s="150"/>
    </row>
    <row r="3403" ht="12.75">
      <c r="C3403" s="150"/>
    </row>
    <row r="3404" ht="12.75">
      <c r="C3404" s="150"/>
    </row>
    <row r="3405" ht="12.75">
      <c r="C3405" s="150"/>
    </row>
    <row r="3406" ht="12.75">
      <c r="C3406" s="150"/>
    </row>
    <row r="3407" ht="12.75">
      <c r="C3407" s="150"/>
    </row>
    <row r="3408" ht="12.75">
      <c r="C3408" s="150"/>
    </row>
    <row r="3409" ht="12.75">
      <c r="C3409" s="150"/>
    </row>
    <row r="3410" ht="12.75">
      <c r="C3410" s="150"/>
    </row>
    <row r="3411" ht="12.75">
      <c r="C3411" s="150"/>
    </row>
    <row r="3412" ht="12.75">
      <c r="C3412" s="150"/>
    </row>
    <row r="3413" ht="12.75">
      <c r="C3413" s="150"/>
    </row>
    <row r="3414" ht="12.75">
      <c r="C3414" s="150"/>
    </row>
    <row r="3415" ht="12.75">
      <c r="C3415" s="150"/>
    </row>
    <row r="3416" ht="12.75">
      <c r="C3416" s="150"/>
    </row>
    <row r="3417" ht="12.75">
      <c r="C3417" s="150"/>
    </row>
    <row r="3418" ht="12.75">
      <c r="C3418" s="150"/>
    </row>
    <row r="3419" ht="12.75">
      <c r="C3419" s="150"/>
    </row>
    <row r="3420" ht="12.75">
      <c r="C3420" s="150"/>
    </row>
    <row r="3421" ht="12.75">
      <c r="C3421" s="150"/>
    </row>
    <row r="3422" ht="12.75">
      <c r="C3422" s="150"/>
    </row>
    <row r="3423" ht="12.75">
      <c r="C3423" s="150"/>
    </row>
    <row r="3424" ht="12.75">
      <c r="C3424" s="150"/>
    </row>
    <row r="3425" ht="12.75">
      <c r="C3425" s="150"/>
    </row>
    <row r="3426" ht="12.75">
      <c r="C3426" s="150"/>
    </row>
    <row r="3427" ht="12.75">
      <c r="C3427" s="150"/>
    </row>
    <row r="3428" ht="12.75">
      <c r="C3428" s="150"/>
    </row>
    <row r="3429" ht="12.75">
      <c r="C3429" s="150"/>
    </row>
    <row r="3430" ht="12.75">
      <c r="C3430" s="150"/>
    </row>
    <row r="3431" ht="12.75">
      <c r="C3431" s="150"/>
    </row>
    <row r="3432" ht="12.75">
      <c r="C3432" s="150"/>
    </row>
    <row r="3433" ht="12.75">
      <c r="C3433" s="150"/>
    </row>
    <row r="3434" ht="12.75">
      <c r="C3434" s="150"/>
    </row>
    <row r="3435" ht="12.75">
      <c r="C3435" s="150"/>
    </row>
    <row r="3436" ht="12.75">
      <c r="C3436" s="150"/>
    </row>
    <row r="3437" ht="12.75">
      <c r="C3437" s="150"/>
    </row>
    <row r="3438" ht="12.75">
      <c r="C3438" s="150"/>
    </row>
    <row r="3439" ht="12.75">
      <c r="C3439" s="150"/>
    </row>
    <row r="3440" ht="12.75">
      <c r="C3440" s="150"/>
    </row>
    <row r="3441" ht="12.75">
      <c r="C3441" s="150"/>
    </row>
    <row r="3442" ht="12.75">
      <c r="C3442" s="150"/>
    </row>
    <row r="3443" ht="12.75">
      <c r="C3443" s="150"/>
    </row>
    <row r="3444" ht="12.75">
      <c r="C3444" s="150"/>
    </row>
    <row r="3445" ht="12.75">
      <c r="C3445" s="150"/>
    </row>
    <row r="3446" ht="12.75">
      <c r="C3446" s="150"/>
    </row>
    <row r="3447" ht="12.75">
      <c r="C3447" s="150"/>
    </row>
    <row r="3448" ht="12.75">
      <c r="C3448" s="150"/>
    </row>
    <row r="3449" ht="12.75">
      <c r="C3449" s="150"/>
    </row>
    <row r="3450" ht="12.75">
      <c r="C3450" s="150"/>
    </row>
    <row r="3451" ht="12.75">
      <c r="C3451" s="150"/>
    </row>
    <row r="3452" ht="12.75">
      <c r="C3452" s="150"/>
    </row>
    <row r="3453" ht="12.75">
      <c r="C3453" s="150"/>
    </row>
    <row r="3454" ht="12.75">
      <c r="C3454" s="150"/>
    </row>
    <row r="3455" ht="12.75">
      <c r="C3455" s="150"/>
    </row>
    <row r="3456" ht="12.75">
      <c r="C3456" s="150"/>
    </row>
    <row r="3457" ht="12.75">
      <c r="C3457" s="150"/>
    </row>
    <row r="3458" ht="12.75">
      <c r="C3458" s="150"/>
    </row>
    <row r="3459" ht="12.75">
      <c r="C3459" s="150"/>
    </row>
    <row r="3460" ht="12.75">
      <c r="C3460" s="150"/>
    </row>
    <row r="3461" ht="12.75">
      <c r="C3461" s="150"/>
    </row>
    <row r="3462" ht="12.75">
      <c r="C3462" s="150"/>
    </row>
    <row r="3463" ht="12.75">
      <c r="C3463" s="150"/>
    </row>
    <row r="3464" ht="12.75">
      <c r="C3464" s="150"/>
    </row>
    <row r="3465" ht="12.75">
      <c r="C3465" s="150"/>
    </row>
    <row r="3466" ht="12.75">
      <c r="C3466" s="150"/>
    </row>
    <row r="3467" ht="12.75">
      <c r="C3467" s="150"/>
    </row>
    <row r="3468" ht="12.75">
      <c r="C3468" s="150"/>
    </row>
    <row r="3469" ht="12.75">
      <c r="C3469" s="150"/>
    </row>
    <row r="3470" ht="12.75">
      <c r="C3470" s="150"/>
    </row>
    <row r="3471" ht="12.75">
      <c r="C3471" s="150"/>
    </row>
    <row r="3472" ht="12.75">
      <c r="C3472" s="150"/>
    </row>
    <row r="3473" ht="12.75">
      <c r="C3473" s="150"/>
    </row>
    <row r="3474" ht="12.75">
      <c r="C3474" s="150"/>
    </row>
    <row r="3475" ht="12.75">
      <c r="C3475" s="150"/>
    </row>
    <row r="3476" ht="12.75">
      <c r="C3476" s="150"/>
    </row>
    <row r="3477" ht="12.75">
      <c r="C3477" s="150"/>
    </row>
    <row r="3478" ht="12.75">
      <c r="C3478" s="150"/>
    </row>
    <row r="3479" ht="12.75">
      <c r="C3479" s="150"/>
    </row>
    <row r="3480" ht="12.75">
      <c r="C3480" s="150"/>
    </row>
    <row r="3481" ht="12.75">
      <c r="C3481" s="150"/>
    </row>
    <row r="3482" ht="12.75">
      <c r="C3482" s="150"/>
    </row>
    <row r="3483" ht="12.75">
      <c r="C3483" s="150"/>
    </row>
    <row r="3484" ht="12.75">
      <c r="C3484" s="150"/>
    </row>
    <row r="3485" ht="12.75">
      <c r="C3485" s="150"/>
    </row>
    <row r="3486" ht="12.75">
      <c r="C3486" s="150"/>
    </row>
    <row r="3487" ht="12.75">
      <c r="C3487" s="150"/>
    </row>
    <row r="3488" ht="12.75">
      <c r="C3488" s="150"/>
    </row>
    <row r="3489" ht="12.75">
      <c r="C3489" s="150"/>
    </row>
    <row r="3490" ht="12.75">
      <c r="C3490" s="150"/>
    </row>
    <row r="3491" ht="12.75">
      <c r="C3491" s="150"/>
    </row>
    <row r="3492" ht="12.75">
      <c r="C3492" s="150"/>
    </row>
    <row r="3493" ht="12.75">
      <c r="C3493" s="150"/>
    </row>
    <row r="3494" ht="12.75">
      <c r="C3494" s="150"/>
    </row>
    <row r="3495" ht="12.75">
      <c r="C3495" s="150"/>
    </row>
    <row r="3496" ht="12.75">
      <c r="C3496" s="150"/>
    </row>
    <row r="3497" ht="12.75">
      <c r="C3497" s="150"/>
    </row>
    <row r="3498" ht="12.75">
      <c r="C3498" s="150"/>
    </row>
    <row r="3499" ht="12.75">
      <c r="C3499" s="150"/>
    </row>
    <row r="3500" ht="12.75">
      <c r="C3500" s="150"/>
    </row>
    <row r="3501" ht="12.75">
      <c r="C3501" s="150"/>
    </row>
    <row r="3502" ht="12.75">
      <c r="C3502" s="150"/>
    </row>
    <row r="3503" ht="12.75">
      <c r="C3503" s="150"/>
    </row>
    <row r="3504" ht="12.75">
      <c r="C3504" s="150"/>
    </row>
    <row r="3505" ht="12.75">
      <c r="C3505" s="150"/>
    </row>
    <row r="3506" ht="12.75">
      <c r="C3506" s="150"/>
    </row>
    <row r="3507" ht="12.75">
      <c r="C3507" s="150"/>
    </row>
    <row r="3508" ht="12.75">
      <c r="C3508" s="150"/>
    </row>
    <row r="3509" ht="12.75">
      <c r="C3509" s="150"/>
    </row>
    <row r="3510" ht="12.75">
      <c r="C3510" s="150"/>
    </row>
    <row r="3511" ht="12.75">
      <c r="C3511" s="150"/>
    </row>
    <row r="3512" ht="12.75">
      <c r="C3512" s="150"/>
    </row>
    <row r="3513" ht="12.75">
      <c r="C3513" s="150"/>
    </row>
    <row r="3514" ht="12.75">
      <c r="C3514" s="150"/>
    </row>
    <row r="3515" ht="12.75">
      <c r="C3515" s="150"/>
    </row>
    <row r="3516" ht="12.75">
      <c r="C3516" s="150"/>
    </row>
    <row r="3517" ht="12.75">
      <c r="C3517" s="150"/>
    </row>
    <row r="3518" ht="12.75">
      <c r="C3518" s="150"/>
    </row>
    <row r="3519" ht="12.75">
      <c r="C3519" s="150"/>
    </row>
    <row r="3520" ht="12.75">
      <c r="C3520" s="150"/>
    </row>
    <row r="3521" ht="12.75">
      <c r="C3521" s="150"/>
    </row>
    <row r="3522" ht="12.75">
      <c r="C3522" s="150"/>
    </row>
    <row r="3523" ht="12.75">
      <c r="C3523" s="150"/>
    </row>
    <row r="3524" ht="12.75">
      <c r="C3524" s="150"/>
    </row>
    <row r="3525" ht="12.75">
      <c r="C3525" s="150"/>
    </row>
    <row r="3526" ht="12.75">
      <c r="C3526" s="150"/>
    </row>
    <row r="3527" ht="12.75">
      <c r="C3527" s="150"/>
    </row>
    <row r="3528" ht="12.75">
      <c r="C3528" s="150"/>
    </row>
    <row r="3529" ht="12.75">
      <c r="C3529" s="150"/>
    </row>
    <row r="3530" ht="12.75">
      <c r="C3530" s="150"/>
    </row>
    <row r="3531" ht="12.75">
      <c r="C3531" s="150"/>
    </row>
    <row r="3532" ht="12.75">
      <c r="C3532" s="150"/>
    </row>
    <row r="3533" ht="12.75">
      <c r="C3533" s="150"/>
    </row>
    <row r="3534" ht="12.75">
      <c r="C3534" s="150"/>
    </row>
    <row r="3535" ht="12.75">
      <c r="C3535" s="150"/>
    </row>
    <row r="3536" ht="12.75">
      <c r="C3536" s="150"/>
    </row>
    <row r="3537" ht="12.75">
      <c r="C3537" s="150"/>
    </row>
    <row r="3538" ht="12.75">
      <c r="C3538" s="150"/>
    </row>
    <row r="3539" ht="12.75">
      <c r="C3539" s="150"/>
    </row>
    <row r="3540" ht="12.75">
      <c r="C3540" s="150"/>
    </row>
    <row r="3541" ht="12.75">
      <c r="C3541" s="150"/>
    </row>
    <row r="3542" ht="12.75">
      <c r="C3542" s="150"/>
    </row>
    <row r="3543" ht="12.75">
      <c r="C3543" s="150"/>
    </row>
    <row r="3544" ht="12.75">
      <c r="C3544" s="150"/>
    </row>
    <row r="3545" ht="12.75">
      <c r="C3545" s="150"/>
    </row>
    <row r="3546" ht="12.75">
      <c r="C3546" s="150"/>
    </row>
    <row r="3547" ht="12.75">
      <c r="C3547" s="150"/>
    </row>
    <row r="3548" ht="12.75">
      <c r="C3548" s="150"/>
    </row>
    <row r="3549" ht="12.75">
      <c r="C3549" s="150"/>
    </row>
    <row r="3550" ht="12.75">
      <c r="C3550" s="150"/>
    </row>
    <row r="3551" ht="12.75">
      <c r="C3551" s="150"/>
    </row>
    <row r="3552" ht="12.75">
      <c r="C3552" s="150"/>
    </row>
    <row r="3553" ht="12.75">
      <c r="C3553" s="150"/>
    </row>
    <row r="3554" ht="12.75">
      <c r="C3554" s="150"/>
    </row>
    <row r="3555" ht="12.75">
      <c r="C3555" s="150"/>
    </row>
    <row r="3556" ht="12.75">
      <c r="C3556" s="150"/>
    </row>
    <row r="3557" ht="12.75">
      <c r="C3557" s="150"/>
    </row>
    <row r="3558" ht="12.75">
      <c r="C3558" s="150"/>
    </row>
    <row r="3559" ht="12.75">
      <c r="C3559" s="150"/>
    </row>
    <row r="3560" ht="12.75">
      <c r="C3560" s="150"/>
    </row>
    <row r="3561" ht="12.75">
      <c r="C3561" s="150"/>
    </row>
    <row r="3562" ht="12.75">
      <c r="C3562" s="150"/>
    </row>
    <row r="3563" ht="12.75">
      <c r="C3563" s="150"/>
    </row>
    <row r="3564" ht="12.75">
      <c r="C3564" s="150"/>
    </row>
    <row r="3565" ht="12.75">
      <c r="C3565" s="150"/>
    </row>
    <row r="3566" ht="12.75">
      <c r="C3566" s="150"/>
    </row>
    <row r="3567" ht="12.75">
      <c r="C3567" s="150"/>
    </row>
    <row r="3568" ht="12.75">
      <c r="C3568" s="150"/>
    </row>
    <row r="3569" ht="12.75">
      <c r="C3569" s="150"/>
    </row>
    <row r="3570" ht="12.75">
      <c r="C3570" s="150"/>
    </row>
    <row r="3571" ht="12.75">
      <c r="C3571" s="150"/>
    </row>
    <row r="3572" ht="12.75">
      <c r="C3572" s="150"/>
    </row>
    <row r="3573" ht="12.75">
      <c r="C3573" s="150"/>
    </row>
    <row r="3574" ht="12.75">
      <c r="C3574" s="150"/>
    </row>
    <row r="3575" ht="12.75">
      <c r="C3575" s="150"/>
    </row>
    <row r="3576" ht="12.75">
      <c r="C3576" s="150"/>
    </row>
    <row r="3577" ht="12.75">
      <c r="C3577" s="150"/>
    </row>
    <row r="3578" ht="12.75">
      <c r="C3578" s="150"/>
    </row>
    <row r="3579" ht="12.75">
      <c r="C3579" s="150"/>
    </row>
    <row r="3580" ht="12.75">
      <c r="C3580" s="150"/>
    </row>
    <row r="3581" ht="12.75">
      <c r="C3581" s="150"/>
    </row>
    <row r="3582" ht="12.75">
      <c r="C3582" s="150"/>
    </row>
    <row r="3583" ht="12.75">
      <c r="C3583" s="150"/>
    </row>
    <row r="3584" ht="12.75">
      <c r="C3584" s="150"/>
    </row>
    <row r="3585" ht="12.75">
      <c r="C3585" s="150"/>
    </row>
    <row r="3586" ht="12.75">
      <c r="C3586" s="150"/>
    </row>
    <row r="3587" ht="12.75">
      <c r="C3587" s="150"/>
    </row>
    <row r="3588" ht="12.75">
      <c r="C3588" s="150"/>
    </row>
    <row r="3589" ht="12.75">
      <c r="C3589" s="150"/>
    </row>
    <row r="3590" ht="12.75">
      <c r="C3590" s="150"/>
    </row>
    <row r="3591" ht="12.75">
      <c r="C3591" s="150"/>
    </row>
    <row r="3592" ht="12.75">
      <c r="C3592" s="150"/>
    </row>
    <row r="3593" ht="12.75">
      <c r="C3593" s="150"/>
    </row>
    <row r="3594" ht="12.75">
      <c r="C3594" s="150"/>
    </row>
    <row r="3595" ht="12.75">
      <c r="C3595" s="150"/>
    </row>
    <row r="3596" ht="12.75">
      <c r="C3596" s="150"/>
    </row>
    <row r="3597" ht="12.75">
      <c r="C3597" s="150"/>
    </row>
    <row r="3598" ht="12.75">
      <c r="C3598" s="150"/>
    </row>
    <row r="3599" ht="12.75">
      <c r="C3599" s="150"/>
    </row>
    <row r="3600" ht="12.75">
      <c r="C3600" s="150"/>
    </row>
    <row r="3601" ht="12.75">
      <c r="C3601" s="150"/>
    </row>
    <row r="3602" ht="12.75">
      <c r="C3602" s="150"/>
    </row>
    <row r="3603" ht="12.75">
      <c r="C3603" s="150"/>
    </row>
    <row r="3604" ht="12.75">
      <c r="C3604" s="150"/>
    </row>
    <row r="3605" ht="12.75">
      <c r="C3605" s="150"/>
    </row>
    <row r="3606" ht="12.75">
      <c r="C3606" s="150"/>
    </row>
    <row r="3607" ht="12.75">
      <c r="C3607" s="150"/>
    </row>
    <row r="3608" ht="12.75">
      <c r="C3608" s="150"/>
    </row>
    <row r="3609" ht="12.75">
      <c r="C3609" s="150"/>
    </row>
    <row r="3610" ht="12.75">
      <c r="C3610" s="150"/>
    </row>
    <row r="3611" ht="12.75">
      <c r="C3611" s="150"/>
    </row>
    <row r="3612" ht="12.75">
      <c r="C3612" s="150"/>
    </row>
    <row r="3613" ht="12.75">
      <c r="C3613" s="150"/>
    </row>
    <row r="3614" ht="12.75">
      <c r="C3614" s="150"/>
    </row>
    <row r="3615" ht="12.75">
      <c r="C3615" s="150"/>
    </row>
    <row r="3616" ht="12.75">
      <c r="C3616" s="150"/>
    </row>
    <row r="3617" ht="12.75">
      <c r="C3617" s="150"/>
    </row>
    <row r="3618" ht="12.75">
      <c r="C3618" s="150"/>
    </row>
    <row r="3619" ht="12.75">
      <c r="C3619" s="150"/>
    </row>
    <row r="3620" ht="12.75">
      <c r="C3620" s="150"/>
    </row>
    <row r="3621" ht="12.75">
      <c r="C3621" s="150"/>
    </row>
    <row r="3622" ht="12.75">
      <c r="C3622" s="150"/>
    </row>
    <row r="3623" ht="12.75">
      <c r="C3623" s="150"/>
    </row>
    <row r="3624" ht="12.75">
      <c r="C3624" s="150"/>
    </row>
    <row r="3625" ht="12.75">
      <c r="C3625" s="150"/>
    </row>
    <row r="3626" ht="12.75">
      <c r="C3626" s="150"/>
    </row>
    <row r="3627" ht="12.75">
      <c r="C3627" s="150"/>
    </row>
    <row r="3628" ht="12.75">
      <c r="C3628" s="150"/>
    </row>
    <row r="3629" ht="12.75">
      <c r="C3629" s="150"/>
    </row>
    <row r="3630" ht="12.75">
      <c r="C3630" s="150"/>
    </row>
    <row r="3631" ht="12.75">
      <c r="C3631" s="150"/>
    </row>
    <row r="3632" ht="12.75">
      <c r="C3632" s="150"/>
    </row>
    <row r="3633" ht="12.75">
      <c r="C3633" s="150"/>
    </row>
    <row r="3634" ht="12.75">
      <c r="C3634" s="150"/>
    </row>
    <row r="3635" ht="12.75">
      <c r="C3635" s="150"/>
    </row>
    <row r="3636" ht="12.75">
      <c r="C3636" s="150"/>
    </row>
    <row r="3637" ht="12.75">
      <c r="C3637" s="150"/>
    </row>
    <row r="3638" ht="12.75">
      <c r="C3638" s="150"/>
    </row>
    <row r="3639" ht="12.75">
      <c r="C3639" s="150"/>
    </row>
    <row r="3640" ht="12.75">
      <c r="C3640" s="150"/>
    </row>
    <row r="3641" ht="12.75">
      <c r="C3641" s="150"/>
    </row>
    <row r="3642" ht="12.75">
      <c r="C3642" s="150"/>
    </row>
    <row r="3643" ht="12.75">
      <c r="C3643" s="150"/>
    </row>
    <row r="3644" ht="12.75">
      <c r="C3644" s="150"/>
    </row>
    <row r="3645" ht="12.75">
      <c r="C3645" s="150"/>
    </row>
    <row r="3646" ht="12.75">
      <c r="C3646" s="150"/>
    </row>
    <row r="3647" ht="12.75">
      <c r="C3647" s="150"/>
    </row>
    <row r="3648" ht="12.75">
      <c r="C3648" s="150"/>
    </row>
    <row r="3649" ht="12.75">
      <c r="C3649" s="150"/>
    </row>
    <row r="3650" ht="12.75">
      <c r="C3650" s="150"/>
    </row>
    <row r="3651" ht="12.75">
      <c r="C3651" s="150"/>
    </row>
    <row r="3652" ht="12.75">
      <c r="C3652" s="150"/>
    </row>
    <row r="3653" ht="12.75">
      <c r="C3653" s="150"/>
    </row>
    <row r="3654" ht="12.75">
      <c r="C3654" s="150"/>
    </row>
    <row r="3655" ht="12.75">
      <c r="C3655" s="150"/>
    </row>
    <row r="3656" ht="12.75">
      <c r="C3656" s="150"/>
    </row>
    <row r="3657" ht="12.75">
      <c r="C3657" s="150"/>
    </row>
    <row r="3658" ht="12.75">
      <c r="C3658" s="150"/>
    </row>
    <row r="3659" ht="12.75">
      <c r="C3659" s="150"/>
    </row>
    <row r="3660" ht="12.75">
      <c r="C3660" s="150"/>
    </row>
    <row r="3661" ht="12.75">
      <c r="C3661" s="150"/>
    </row>
    <row r="3662" ht="12.75">
      <c r="C3662" s="150"/>
    </row>
    <row r="3663" ht="12.75">
      <c r="C3663" s="150"/>
    </row>
    <row r="3664" ht="12.75">
      <c r="C3664" s="150"/>
    </row>
    <row r="3665" ht="12.75">
      <c r="C3665" s="150"/>
    </row>
    <row r="3666" ht="12.75">
      <c r="C3666" s="150"/>
    </row>
    <row r="3667" ht="12.75">
      <c r="C3667" s="150"/>
    </row>
    <row r="3668" ht="12.75">
      <c r="C3668" s="150"/>
    </row>
    <row r="3669" ht="12.75">
      <c r="C3669" s="150"/>
    </row>
    <row r="3670" ht="12.75">
      <c r="C3670" s="150"/>
    </row>
    <row r="3671" ht="12.75">
      <c r="C3671" s="150"/>
    </row>
    <row r="3672" ht="12.75">
      <c r="C3672" s="150"/>
    </row>
    <row r="3673" ht="12.75">
      <c r="C3673" s="150"/>
    </row>
    <row r="3674" ht="12.75">
      <c r="C3674" s="150"/>
    </row>
    <row r="3675" ht="12.75">
      <c r="C3675" s="150"/>
    </row>
    <row r="3676" ht="12.75">
      <c r="C3676" s="150"/>
    </row>
    <row r="3677" ht="12.75">
      <c r="C3677" s="150"/>
    </row>
    <row r="3678" ht="12.75">
      <c r="C3678" s="150"/>
    </row>
    <row r="3679" ht="12.75">
      <c r="C3679" s="150"/>
    </row>
    <row r="3680" ht="12.75">
      <c r="C3680" s="150"/>
    </row>
    <row r="3681" ht="12.75">
      <c r="C3681" s="150"/>
    </row>
    <row r="3682" ht="12.75">
      <c r="C3682" s="150"/>
    </row>
    <row r="3683" ht="12.75">
      <c r="C3683" s="150"/>
    </row>
    <row r="3684" ht="12.75">
      <c r="C3684" s="150"/>
    </row>
    <row r="3685" ht="12.75">
      <c r="C3685" s="150"/>
    </row>
    <row r="3686" ht="12.75">
      <c r="C3686" s="150"/>
    </row>
    <row r="3687" ht="12.75">
      <c r="C3687" s="150"/>
    </row>
    <row r="3688" ht="12.75">
      <c r="C3688" s="150"/>
    </row>
    <row r="3689" ht="12.75">
      <c r="C3689" s="150"/>
    </row>
    <row r="3690" ht="12.75">
      <c r="C3690" s="150"/>
    </row>
    <row r="3691" ht="12.75">
      <c r="C3691" s="150"/>
    </row>
    <row r="3692" ht="12.75">
      <c r="C3692" s="150"/>
    </row>
    <row r="3693" ht="12.75">
      <c r="C3693" s="150"/>
    </row>
    <row r="3694" ht="12.75">
      <c r="C3694" s="150"/>
    </row>
    <row r="3695" ht="12.75">
      <c r="C3695" s="150"/>
    </row>
    <row r="3696" ht="12.75">
      <c r="C3696" s="150"/>
    </row>
    <row r="3697" ht="12.75">
      <c r="C3697" s="150"/>
    </row>
    <row r="3698" ht="12.75">
      <c r="C3698" s="150"/>
    </row>
    <row r="3699" ht="12.75">
      <c r="C3699" s="150"/>
    </row>
    <row r="3700" ht="12.75">
      <c r="C3700" s="150"/>
    </row>
    <row r="3701" ht="12.75">
      <c r="C3701" s="150"/>
    </row>
    <row r="3702" ht="12.75">
      <c r="C3702" s="150"/>
    </row>
    <row r="3703" ht="12.75">
      <c r="C3703" s="150"/>
    </row>
    <row r="3704" ht="12.75">
      <c r="C3704" s="150"/>
    </row>
    <row r="3705" ht="12.75">
      <c r="C3705" s="150"/>
    </row>
    <row r="3706" ht="12.75">
      <c r="C3706" s="150"/>
    </row>
    <row r="3707" ht="12.75">
      <c r="C3707" s="150"/>
    </row>
    <row r="3708" ht="12.75">
      <c r="C3708" s="150"/>
    </row>
    <row r="3709" ht="12.75">
      <c r="C3709" s="150"/>
    </row>
    <row r="3710" ht="12.75">
      <c r="C3710" s="150"/>
    </row>
    <row r="3711" ht="12.75">
      <c r="C3711" s="150"/>
    </row>
    <row r="3712" ht="12.75">
      <c r="C3712" s="150"/>
    </row>
    <row r="3713" ht="12.75">
      <c r="C3713" s="150"/>
    </row>
    <row r="3714" ht="12.75">
      <c r="C3714" s="150"/>
    </row>
    <row r="3715" ht="12.75">
      <c r="C3715" s="150"/>
    </row>
    <row r="3716" ht="12.75">
      <c r="C3716" s="150"/>
    </row>
    <row r="3717" ht="12.75">
      <c r="C3717" s="150"/>
    </row>
    <row r="3718" ht="12.75">
      <c r="C3718" s="150"/>
    </row>
    <row r="3719" ht="12.75">
      <c r="C3719" s="150"/>
    </row>
    <row r="3720" ht="12.75">
      <c r="C3720" s="150"/>
    </row>
    <row r="3721" ht="12.75">
      <c r="C3721" s="150"/>
    </row>
    <row r="3722" ht="12.75">
      <c r="C3722" s="150"/>
    </row>
    <row r="3723" ht="12.75">
      <c r="C3723" s="150"/>
    </row>
    <row r="3724" ht="12.75">
      <c r="C3724" s="150"/>
    </row>
    <row r="3725" ht="12.75">
      <c r="C3725" s="150"/>
    </row>
    <row r="3726" ht="12.75">
      <c r="C3726" s="150"/>
    </row>
    <row r="3727" ht="12.75">
      <c r="C3727" s="150"/>
    </row>
    <row r="3728" ht="12.75">
      <c r="C3728" s="150"/>
    </row>
    <row r="3729" ht="12.75">
      <c r="C3729" s="150"/>
    </row>
    <row r="3730" ht="12.75">
      <c r="C3730" s="150"/>
    </row>
    <row r="3731" ht="12.75">
      <c r="C3731" s="150"/>
    </row>
    <row r="3732" ht="12.75">
      <c r="C3732" s="150"/>
    </row>
    <row r="3733" ht="12.75">
      <c r="C3733" s="150"/>
    </row>
    <row r="3734" ht="12.75">
      <c r="C3734" s="150"/>
    </row>
    <row r="3735" ht="12.75">
      <c r="C3735" s="150"/>
    </row>
    <row r="3736" ht="12.75">
      <c r="C3736" s="150"/>
    </row>
    <row r="3737" ht="12.75">
      <c r="C3737" s="150"/>
    </row>
    <row r="3738" ht="12.75">
      <c r="C3738" s="150"/>
    </row>
    <row r="3739" ht="12.75">
      <c r="C3739" s="150"/>
    </row>
    <row r="3740" ht="12.75">
      <c r="C3740" s="150"/>
    </row>
    <row r="3741" ht="12.75">
      <c r="C3741" s="150"/>
    </row>
    <row r="3742" ht="12.75">
      <c r="C3742" s="150"/>
    </row>
    <row r="3743" ht="12.75">
      <c r="C3743" s="150"/>
    </row>
    <row r="3744" ht="12.75">
      <c r="C3744" s="150"/>
    </row>
    <row r="3745" ht="12.75">
      <c r="C3745" s="150"/>
    </row>
    <row r="3746" ht="12.75">
      <c r="C3746" s="150"/>
    </row>
    <row r="3747" ht="12.75">
      <c r="C3747" s="150"/>
    </row>
    <row r="3748" ht="12.75">
      <c r="C3748" s="150"/>
    </row>
    <row r="3749" ht="12.75">
      <c r="C3749" s="150"/>
    </row>
    <row r="3750" ht="12.75">
      <c r="C3750" s="150"/>
    </row>
    <row r="3751" ht="12.75">
      <c r="C3751" s="150"/>
    </row>
    <row r="3752" ht="12.75">
      <c r="C3752" s="150"/>
    </row>
    <row r="3753" ht="12.75">
      <c r="C3753" s="150"/>
    </row>
    <row r="3754" ht="12.75">
      <c r="C3754" s="150"/>
    </row>
    <row r="3755" ht="12.75">
      <c r="C3755" s="150"/>
    </row>
    <row r="3756" ht="12.75">
      <c r="C3756" s="150"/>
    </row>
    <row r="3757" ht="12.75">
      <c r="C3757" s="150"/>
    </row>
    <row r="3758" ht="12.75">
      <c r="C3758" s="150"/>
    </row>
    <row r="3759" ht="12.75">
      <c r="C3759" s="150"/>
    </row>
    <row r="3760" ht="12.75">
      <c r="C3760" s="150"/>
    </row>
    <row r="3761" ht="12.75">
      <c r="C3761" s="150"/>
    </row>
    <row r="3762" ht="12.75">
      <c r="C3762" s="150"/>
    </row>
    <row r="3763" ht="12.75">
      <c r="C3763" s="150"/>
    </row>
    <row r="3764" ht="12.75">
      <c r="C3764" s="150"/>
    </row>
    <row r="3765" ht="12.75">
      <c r="C3765" s="150"/>
    </row>
    <row r="3766" ht="12.75">
      <c r="C3766" s="150"/>
    </row>
    <row r="3767" ht="12.75">
      <c r="C3767" s="150"/>
    </row>
    <row r="3768" ht="12.75">
      <c r="C3768" s="150"/>
    </row>
    <row r="3769" ht="12.75">
      <c r="C3769" s="150"/>
    </row>
    <row r="3770" ht="12.75">
      <c r="C3770" s="150"/>
    </row>
    <row r="3771" ht="12.75">
      <c r="C3771" s="150"/>
    </row>
    <row r="3772" ht="12.75">
      <c r="C3772" s="150"/>
    </row>
    <row r="3773" ht="12.75">
      <c r="C3773" s="150"/>
    </row>
    <row r="3774" ht="12.75">
      <c r="C3774" s="150"/>
    </row>
    <row r="3775" ht="12.75">
      <c r="C3775" s="150"/>
    </row>
    <row r="3776" ht="12.75">
      <c r="C3776" s="150"/>
    </row>
    <row r="3777" ht="12.75">
      <c r="C3777" s="150"/>
    </row>
    <row r="3778" ht="12.75">
      <c r="C3778" s="150"/>
    </row>
    <row r="3779" ht="12.75">
      <c r="C3779" s="150"/>
    </row>
    <row r="3780" ht="12.75">
      <c r="C3780" s="150"/>
    </row>
    <row r="3781" ht="12.75">
      <c r="C3781" s="150"/>
    </row>
    <row r="3782" ht="12.75">
      <c r="C3782" s="150"/>
    </row>
    <row r="3783" ht="12.75">
      <c r="C3783" s="150"/>
    </row>
    <row r="3784" ht="12.75">
      <c r="C3784" s="150"/>
    </row>
    <row r="3785" ht="12.75">
      <c r="C3785" s="150"/>
    </row>
    <row r="3786" ht="12.75">
      <c r="C3786" s="150"/>
    </row>
    <row r="3787" ht="12.75">
      <c r="C3787" s="150"/>
    </row>
    <row r="3788" ht="12.75">
      <c r="C3788" s="150"/>
    </row>
    <row r="3789" ht="12.75">
      <c r="C3789" s="150"/>
    </row>
    <row r="3790" ht="12.75">
      <c r="C3790" s="150"/>
    </row>
    <row r="3791" ht="12.75">
      <c r="C3791" s="150"/>
    </row>
    <row r="3792" ht="12.75">
      <c r="C3792" s="150"/>
    </row>
    <row r="3793" ht="12.75">
      <c r="C3793" s="150"/>
    </row>
    <row r="3794" ht="12.75">
      <c r="C3794" s="150"/>
    </row>
    <row r="3795" ht="12.75">
      <c r="C3795" s="150"/>
    </row>
    <row r="3796" ht="12.75">
      <c r="C3796" s="150"/>
    </row>
    <row r="3797" ht="12.75">
      <c r="C3797" s="150"/>
    </row>
    <row r="3798" ht="12.75">
      <c r="C3798" s="150"/>
    </row>
    <row r="3799" ht="12.75">
      <c r="C3799" s="150"/>
    </row>
    <row r="3800" ht="12.75">
      <c r="C3800" s="150"/>
    </row>
    <row r="3801" ht="12.75">
      <c r="C3801" s="150"/>
    </row>
    <row r="3802" ht="12.75">
      <c r="C3802" s="150"/>
    </row>
    <row r="3803" ht="12.75">
      <c r="C3803" s="150"/>
    </row>
    <row r="3804" ht="12.75">
      <c r="C3804" s="150"/>
    </row>
    <row r="3805" ht="12.75">
      <c r="C3805" s="150"/>
    </row>
    <row r="3806" ht="12.75">
      <c r="C3806" s="150"/>
    </row>
    <row r="3807" ht="12.75">
      <c r="C3807" s="150"/>
    </row>
    <row r="3808" ht="12.75">
      <c r="C3808" s="150"/>
    </row>
    <row r="3809" ht="12.75">
      <c r="C3809" s="150"/>
    </row>
    <row r="3810" ht="12.75">
      <c r="C3810" s="150"/>
    </row>
    <row r="3811" ht="12.75">
      <c r="C3811" s="150"/>
    </row>
    <row r="3812" ht="12.75">
      <c r="C3812" s="150"/>
    </row>
    <row r="3813" ht="12.75">
      <c r="C3813" s="150"/>
    </row>
    <row r="3814" ht="12.75">
      <c r="C3814" s="150"/>
    </row>
    <row r="3815" ht="12.75">
      <c r="C3815" s="150"/>
    </row>
    <row r="3816" ht="12.75">
      <c r="C3816" s="150"/>
    </row>
    <row r="3817" ht="12.75">
      <c r="C3817" s="150"/>
    </row>
    <row r="3818" ht="12.75">
      <c r="C3818" s="150"/>
    </row>
    <row r="3819" ht="12.75">
      <c r="C3819" s="150"/>
    </row>
    <row r="3820" ht="12.75">
      <c r="C3820" s="150"/>
    </row>
    <row r="3821" ht="12.75">
      <c r="C3821" s="150"/>
    </row>
    <row r="3822" ht="12.75">
      <c r="C3822" s="150"/>
    </row>
    <row r="3823" ht="12.75">
      <c r="C3823" s="150"/>
    </row>
    <row r="3824" ht="12.75">
      <c r="C3824" s="150"/>
    </row>
    <row r="3825" ht="12.75">
      <c r="C3825" s="150"/>
    </row>
    <row r="3826" ht="12.75">
      <c r="C3826" s="150"/>
    </row>
    <row r="3827" ht="12.75">
      <c r="C3827" s="150"/>
    </row>
    <row r="3828" ht="12.75">
      <c r="C3828" s="150"/>
    </row>
    <row r="3829" ht="12.75">
      <c r="C3829" s="150"/>
    </row>
    <row r="3830" ht="12.75">
      <c r="C3830" s="150"/>
    </row>
    <row r="3831" ht="12.75">
      <c r="C3831" s="150"/>
    </row>
    <row r="3832" ht="12.75">
      <c r="C3832" s="150"/>
    </row>
    <row r="3833" ht="12.75">
      <c r="C3833" s="150"/>
    </row>
    <row r="3834" ht="12.75">
      <c r="C3834" s="150"/>
    </row>
    <row r="3835" ht="12.75">
      <c r="C3835" s="150"/>
    </row>
    <row r="3836" ht="12.75">
      <c r="C3836" s="150"/>
    </row>
    <row r="3837" ht="12.75">
      <c r="C3837" s="150"/>
    </row>
    <row r="3838" ht="12.75">
      <c r="C3838" s="150"/>
    </row>
    <row r="3839" ht="12.75">
      <c r="C3839" s="150"/>
    </row>
    <row r="3840" ht="12.75">
      <c r="C3840" s="150"/>
    </row>
    <row r="3841" ht="12.75">
      <c r="C3841" s="150"/>
    </row>
    <row r="3842" ht="12.75">
      <c r="C3842" s="150"/>
    </row>
    <row r="3843" ht="12.75">
      <c r="C3843" s="150"/>
    </row>
    <row r="3844" ht="12.75">
      <c r="C3844" s="150"/>
    </row>
    <row r="3845" ht="12.75">
      <c r="C3845" s="150"/>
    </row>
    <row r="3846" ht="12.75">
      <c r="C3846" s="150"/>
    </row>
    <row r="3847" ht="12.75">
      <c r="C3847" s="150"/>
    </row>
    <row r="3848" ht="12.75">
      <c r="C3848" s="150"/>
    </row>
    <row r="3849" ht="12.75">
      <c r="C3849" s="150"/>
    </row>
    <row r="3850" ht="12.75">
      <c r="C3850" s="150"/>
    </row>
    <row r="3851" ht="12.75">
      <c r="C3851" s="150"/>
    </row>
    <row r="3852" ht="12.75">
      <c r="C3852" s="150"/>
    </row>
    <row r="3853" ht="12.75">
      <c r="C3853" s="150"/>
    </row>
    <row r="3854" ht="12.75">
      <c r="C3854" s="150"/>
    </row>
    <row r="3855" ht="12.75">
      <c r="C3855" s="150"/>
    </row>
    <row r="3856" ht="12.75">
      <c r="C3856" s="150"/>
    </row>
    <row r="3857" ht="12.75">
      <c r="C3857" s="150"/>
    </row>
    <row r="3858" ht="12.75">
      <c r="C3858" s="150"/>
    </row>
    <row r="3859" ht="12.75">
      <c r="C3859" s="150"/>
    </row>
    <row r="3860" ht="12.75">
      <c r="C3860" s="150"/>
    </row>
    <row r="3861" ht="12.75">
      <c r="C3861" s="150"/>
    </row>
    <row r="3862" ht="12.75">
      <c r="C3862" s="150"/>
    </row>
    <row r="3863" ht="12.75">
      <c r="C3863" s="150"/>
    </row>
    <row r="3864" ht="12.75">
      <c r="C3864" s="150"/>
    </row>
    <row r="3865" ht="12.75">
      <c r="C3865" s="150"/>
    </row>
    <row r="3866" ht="12.75">
      <c r="C3866" s="150"/>
    </row>
    <row r="3867" ht="12.75">
      <c r="C3867" s="150"/>
    </row>
    <row r="3868" ht="12.75">
      <c r="C3868" s="150"/>
    </row>
    <row r="3869" ht="12.75">
      <c r="C3869" s="150"/>
    </row>
    <row r="3870" ht="12.75">
      <c r="C3870" s="150"/>
    </row>
    <row r="3871" ht="12.75">
      <c r="C3871" s="150"/>
    </row>
    <row r="3872" ht="12.75">
      <c r="C3872" s="150"/>
    </row>
    <row r="3873" ht="12.75">
      <c r="C3873" s="150"/>
    </row>
    <row r="3874" ht="12.75">
      <c r="C3874" s="150"/>
    </row>
    <row r="3875" ht="12.75">
      <c r="C3875" s="150"/>
    </row>
    <row r="3876" ht="12.75">
      <c r="C3876" s="150"/>
    </row>
    <row r="3877" ht="12.75">
      <c r="C3877" s="150"/>
    </row>
    <row r="3878" ht="12.75">
      <c r="C3878" s="150"/>
    </row>
    <row r="3879" ht="12.75">
      <c r="C3879" s="150"/>
    </row>
    <row r="3880" ht="12.75">
      <c r="C3880" s="150"/>
    </row>
    <row r="3881" ht="12.75">
      <c r="C3881" s="150"/>
    </row>
    <row r="3882" ht="12.75">
      <c r="C3882" s="150"/>
    </row>
    <row r="3883" ht="12.75">
      <c r="C3883" s="150"/>
    </row>
    <row r="3884" ht="12.75">
      <c r="C3884" s="150"/>
    </row>
    <row r="3885" ht="12.75">
      <c r="C3885" s="150"/>
    </row>
    <row r="3886" ht="12.75">
      <c r="C3886" s="150"/>
    </row>
    <row r="3887" ht="12.75">
      <c r="C3887" s="150"/>
    </row>
    <row r="3888" ht="12.75">
      <c r="C3888" s="150"/>
    </row>
    <row r="3889" ht="12.75">
      <c r="C3889" s="150"/>
    </row>
    <row r="3890" ht="12.75">
      <c r="C3890" s="150"/>
    </row>
    <row r="3891" ht="12.75">
      <c r="C3891" s="150"/>
    </row>
    <row r="3892" ht="12.75">
      <c r="C3892" s="150"/>
    </row>
    <row r="3893" ht="12.75">
      <c r="C3893" s="150"/>
    </row>
    <row r="3894" ht="12.75">
      <c r="C3894" s="150"/>
    </row>
    <row r="3895" ht="12.75">
      <c r="C3895" s="150"/>
    </row>
    <row r="3896" ht="12.75">
      <c r="C3896" s="150"/>
    </row>
    <row r="3897" ht="12.75">
      <c r="C3897" s="150"/>
    </row>
    <row r="3898" ht="12.75">
      <c r="C3898" s="150"/>
    </row>
    <row r="3899" ht="12.75">
      <c r="C3899" s="150"/>
    </row>
    <row r="3900" ht="12.75">
      <c r="C3900" s="150"/>
    </row>
    <row r="3901" ht="12.75">
      <c r="C3901" s="150"/>
    </row>
    <row r="3902" ht="12.75">
      <c r="C3902" s="150"/>
    </row>
    <row r="3903" ht="12.75">
      <c r="C3903" s="150"/>
    </row>
    <row r="3904" ht="12.75">
      <c r="C3904" s="150"/>
    </row>
    <row r="3905" ht="12.75">
      <c r="C3905" s="150"/>
    </row>
    <row r="3906" ht="12.75">
      <c r="C3906" s="150"/>
    </row>
    <row r="3907" ht="12.75">
      <c r="C3907" s="150"/>
    </row>
    <row r="3908" ht="12.75">
      <c r="C3908" s="150"/>
    </row>
    <row r="3909" ht="12.75">
      <c r="C3909" s="150"/>
    </row>
    <row r="3910" ht="12.75">
      <c r="C3910" s="150"/>
    </row>
    <row r="3911" ht="12.75">
      <c r="C3911" s="150"/>
    </row>
    <row r="3912" ht="12.75">
      <c r="C3912" s="150"/>
    </row>
    <row r="3913" ht="12.75">
      <c r="C3913" s="150"/>
    </row>
    <row r="3914" ht="12.75">
      <c r="C3914" s="150"/>
    </row>
    <row r="3915" ht="12.75">
      <c r="C3915" s="150"/>
    </row>
    <row r="3916" ht="12.75">
      <c r="C3916" s="150"/>
    </row>
    <row r="3917" ht="12.75">
      <c r="C3917" s="150"/>
    </row>
    <row r="3918" ht="12.75">
      <c r="C3918" s="150"/>
    </row>
    <row r="3919" ht="12.75">
      <c r="C3919" s="150"/>
    </row>
    <row r="3920" ht="12.75">
      <c r="C3920" s="150"/>
    </row>
    <row r="3921" ht="12.75">
      <c r="C3921" s="150"/>
    </row>
    <row r="3922" ht="12.75">
      <c r="C3922" s="150"/>
    </row>
    <row r="3923" ht="12.75">
      <c r="C3923" s="150"/>
    </row>
    <row r="3924" ht="12.75">
      <c r="C3924" s="150"/>
    </row>
    <row r="3925" ht="12.75">
      <c r="C3925" s="150"/>
    </row>
    <row r="3926" ht="12.75">
      <c r="C3926" s="150"/>
    </row>
    <row r="3927" ht="12.75">
      <c r="C3927" s="150"/>
    </row>
    <row r="3928" ht="12.75">
      <c r="C3928" s="150"/>
    </row>
    <row r="3929" ht="12.75">
      <c r="C3929" s="150"/>
    </row>
    <row r="3930" ht="12.75">
      <c r="C3930" s="150"/>
    </row>
    <row r="3931" ht="12.75">
      <c r="C3931" s="150"/>
    </row>
    <row r="3932" ht="12.75">
      <c r="C3932" s="150"/>
    </row>
    <row r="3933" ht="12.75">
      <c r="C3933" s="150"/>
    </row>
    <row r="3934" ht="12.75">
      <c r="C3934" s="150"/>
    </row>
    <row r="3935" ht="12.75">
      <c r="C3935" s="150"/>
    </row>
    <row r="3936" ht="12.75">
      <c r="C3936" s="150"/>
    </row>
    <row r="3937" ht="12.75">
      <c r="C3937" s="150"/>
    </row>
    <row r="3938" ht="12.75">
      <c r="C3938" s="150"/>
    </row>
    <row r="3939" ht="12.75">
      <c r="C3939" s="150"/>
    </row>
    <row r="3940" ht="12.75">
      <c r="C3940" s="150"/>
    </row>
    <row r="3941" ht="12.75">
      <c r="C3941" s="150"/>
    </row>
    <row r="3942" ht="12.75">
      <c r="C3942" s="150"/>
    </row>
    <row r="3943" ht="12.75">
      <c r="C3943" s="150"/>
    </row>
    <row r="3944" ht="12.75">
      <c r="C3944" s="150"/>
    </row>
    <row r="3945" ht="12.75">
      <c r="C3945" s="150"/>
    </row>
    <row r="3946" ht="12.75">
      <c r="C3946" s="150"/>
    </row>
    <row r="3947" ht="12.75">
      <c r="C3947" s="150"/>
    </row>
    <row r="3948" ht="12.75">
      <c r="C3948" s="150"/>
    </row>
    <row r="3949" ht="12.75">
      <c r="C3949" s="150"/>
    </row>
    <row r="3950" ht="12.75">
      <c r="C3950" s="150"/>
    </row>
    <row r="3951" ht="12.75">
      <c r="C3951" s="150"/>
    </row>
    <row r="3952" ht="12.75">
      <c r="C3952" s="150"/>
    </row>
    <row r="3953" ht="12.75">
      <c r="C3953" s="150"/>
    </row>
    <row r="3954" ht="12.75">
      <c r="C3954" s="150"/>
    </row>
    <row r="3955" ht="12.75">
      <c r="C3955" s="150"/>
    </row>
    <row r="3956" ht="12.75">
      <c r="C3956" s="150"/>
    </row>
    <row r="3957" ht="12.75">
      <c r="C3957" s="150"/>
    </row>
    <row r="3958" ht="12.75">
      <c r="C3958" s="150"/>
    </row>
    <row r="3959" ht="12.75">
      <c r="C3959" s="150"/>
    </row>
    <row r="3960" ht="12.75">
      <c r="C3960" s="150"/>
    </row>
    <row r="3961" ht="12.75">
      <c r="C3961" s="150"/>
    </row>
    <row r="3962" ht="12.75">
      <c r="C3962" s="150"/>
    </row>
    <row r="3963" ht="12.75">
      <c r="C3963" s="150"/>
    </row>
    <row r="3964" ht="12.75">
      <c r="C3964" s="150"/>
    </row>
    <row r="3965" ht="12.75">
      <c r="C3965" s="150"/>
    </row>
    <row r="3966" ht="12.75">
      <c r="C3966" s="150"/>
    </row>
    <row r="3967" ht="12.75">
      <c r="C3967" s="150"/>
    </row>
    <row r="3968" ht="12.75">
      <c r="C3968" s="150"/>
    </row>
    <row r="3969" ht="12.75">
      <c r="C3969" s="150"/>
    </row>
    <row r="3970" ht="12.75">
      <c r="C3970" s="150"/>
    </row>
    <row r="3971" ht="12.75">
      <c r="C3971" s="150"/>
    </row>
    <row r="3972" ht="12.75">
      <c r="C3972" s="150"/>
    </row>
    <row r="3973" ht="12.75">
      <c r="C3973" s="150"/>
    </row>
    <row r="3974" ht="12.75">
      <c r="C3974" s="150"/>
    </row>
    <row r="3975" ht="12.75">
      <c r="C3975" s="150"/>
    </row>
    <row r="3976" ht="12.75">
      <c r="C3976" s="150"/>
    </row>
    <row r="3977" ht="12.75">
      <c r="C3977" s="150"/>
    </row>
    <row r="3978" ht="12.75">
      <c r="C3978" s="150"/>
    </row>
    <row r="3979" ht="12.75">
      <c r="C3979" s="150"/>
    </row>
    <row r="3980" ht="12.75">
      <c r="C3980" s="150"/>
    </row>
    <row r="3981" ht="12.75">
      <c r="C3981" s="150"/>
    </row>
    <row r="3982" ht="12.75">
      <c r="C3982" s="150"/>
    </row>
    <row r="3983" ht="12.75">
      <c r="C3983" s="150"/>
    </row>
    <row r="3984" ht="12.75">
      <c r="C3984" s="150"/>
    </row>
    <row r="3985" ht="12.75">
      <c r="C3985" s="150"/>
    </row>
    <row r="3986" ht="12.75">
      <c r="C3986" s="150"/>
    </row>
    <row r="3987" ht="12.75">
      <c r="C3987" s="150"/>
    </row>
    <row r="3988" ht="12.75">
      <c r="C3988" s="150"/>
    </row>
    <row r="3989" ht="12.75">
      <c r="C3989" s="150"/>
    </row>
    <row r="3990" ht="12.75">
      <c r="C3990" s="150"/>
    </row>
    <row r="3991" ht="12.75">
      <c r="C3991" s="150"/>
    </row>
    <row r="3992" ht="12.75">
      <c r="C3992" s="150"/>
    </row>
    <row r="3993" ht="12.75">
      <c r="C3993" s="150"/>
    </row>
    <row r="3994" ht="12.75">
      <c r="C3994" s="150"/>
    </row>
    <row r="3995" ht="12.75">
      <c r="C3995" s="150"/>
    </row>
    <row r="3996" ht="12.75">
      <c r="C3996" s="150"/>
    </row>
    <row r="3997" ht="12.75">
      <c r="C3997" s="150"/>
    </row>
    <row r="3998" ht="12.75">
      <c r="C3998" s="150"/>
    </row>
    <row r="3999" ht="12.75">
      <c r="C3999" s="150"/>
    </row>
    <row r="4000" ht="12.75">
      <c r="C4000" s="150"/>
    </row>
    <row r="4001" ht="12.75">
      <c r="C4001" s="150"/>
    </row>
    <row r="4002" ht="12.75">
      <c r="C4002" s="150"/>
    </row>
    <row r="4003" ht="12.75">
      <c r="C4003" s="150"/>
    </row>
    <row r="4004" ht="12.75">
      <c r="C4004" s="150"/>
    </row>
    <row r="4005" ht="12.75">
      <c r="C4005" s="150"/>
    </row>
    <row r="4006" ht="12.75">
      <c r="C4006" s="150"/>
    </row>
    <row r="4007" ht="12.75">
      <c r="C4007" s="150"/>
    </row>
    <row r="4008" ht="12.75">
      <c r="C4008" s="150"/>
    </row>
    <row r="4009" ht="12.75">
      <c r="C4009" s="150"/>
    </row>
    <row r="4010" ht="12.75">
      <c r="C4010" s="150"/>
    </row>
    <row r="4011" ht="12.75">
      <c r="C4011" s="150"/>
    </row>
    <row r="4012" ht="12.75">
      <c r="C4012" s="150"/>
    </row>
    <row r="4013" ht="12.75">
      <c r="C4013" s="150"/>
    </row>
    <row r="4014" ht="12.75">
      <c r="C4014" s="150"/>
    </row>
    <row r="4015" ht="12.75">
      <c r="C4015" s="150"/>
    </row>
    <row r="4016" ht="12.75">
      <c r="C4016" s="150"/>
    </row>
    <row r="4017" ht="12.75">
      <c r="C4017" s="150"/>
    </row>
    <row r="4018" ht="12.75">
      <c r="C4018" s="150"/>
    </row>
    <row r="4019" ht="12.75">
      <c r="C4019" s="150"/>
    </row>
    <row r="4020" ht="12.75">
      <c r="C4020" s="150"/>
    </row>
    <row r="4021" ht="12.75">
      <c r="C4021" s="150"/>
    </row>
    <row r="4022" ht="12.75">
      <c r="C4022" s="150"/>
    </row>
    <row r="4023" ht="12.75">
      <c r="C4023" s="150"/>
    </row>
    <row r="4024" ht="12.75">
      <c r="C4024" s="150"/>
    </row>
    <row r="4025" ht="12.75">
      <c r="C4025" s="150"/>
    </row>
    <row r="4026" ht="12.75">
      <c r="C4026" s="150"/>
    </row>
    <row r="4027" ht="12.75">
      <c r="C4027" s="150"/>
    </row>
    <row r="4028" ht="12.75">
      <c r="C4028" s="150"/>
    </row>
    <row r="4029" ht="12.75">
      <c r="C4029" s="150"/>
    </row>
    <row r="4030" ht="12.75">
      <c r="C4030" s="150"/>
    </row>
    <row r="4031" ht="12.75">
      <c r="C4031" s="150"/>
    </row>
    <row r="4032" ht="12.75">
      <c r="C4032" s="150"/>
    </row>
    <row r="4033" ht="12.75">
      <c r="C4033" s="150"/>
    </row>
    <row r="4034" ht="12.75">
      <c r="C4034" s="150"/>
    </row>
    <row r="4035" ht="12.75">
      <c r="C4035" s="150"/>
    </row>
    <row r="4036" ht="12.75">
      <c r="C4036" s="150"/>
    </row>
    <row r="4037" ht="12.75">
      <c r="C4037" s="150"/>
    </row>
    <row r="4038" ht="12.75">
      <c r="C4038" s="150"/>
    </row>
    <row r="4039" ht="12.75">
      <c r="C4039" s="150"/>
    </row>
    <row r="4040" ht="12.75">
      <c r="C4040" s="150"/>
    </row>
    <row r="4041" ht="12.75">
      <c r="C4041" s="150"/>
    </row>
    <row r="4042" ht="12.75">
      <c r="C4042" s="150"/>
    </row>
    <row r="4043" ht="12.75">
      <c r="C4043" s="150"/>
    </row>
    <row r="4044" ht="12.75">
      <c r="C4044" s="150"/>
    </row>
    <row r="4045" ht="12.75">
      <c r="C4045" s="150"/>
    </row>
    <row r="4046" ht="12.75">
      <c r="C4046" s="150"/>
    </row>
    <row r="4047" ht="12.75">
      <c r="C4047" s="150"/>
    </row>
    <row r="4048" ht="12.75">
      <c r="C4048" s="150"/>
    </row>
    <row r="4049" ht="12.75">
      <c r="C4049" s="150"/>
    </row>
    <row r="4050" ht="12.75">
      <c r="C4050" s="150"/>
    </row>
    <row r="4051" ht="12.75">
      <c r="C4051" s="150"/>
    </row>
    <row r="4052" ht="12.75">
      <c r="C4052" s="150"/>
    </row>
    <row r="4053" ht="12.75">
      <c r="C4053" s="150"/>
    </row>
    <row r="4054" ht="12.75">
      <c r="C4054" s="150"/>
    </row>
    <row r="4055" ht="12.75">
      <c r="C4055" s="150"/>
    </row>
    <row r="4056" ht="12.75">
      <c r="C4056" s="150"/>
    </row>
    <row r="4057" ht="12.75">
      <c r="C4057" s="150"/>
    </row>
    <row r="4058" ht="12.75">
      <c r="C4058" s="150"/>
    </row>
    <row r="4059" ht="12.75">
      <c r="C4059" s="150"/>
    </row>
    <row r="4060" ht="12.75">
      <c r="C4060" s="150"/>
    </row>
    <row r="4061" ht="12.75">
      <c r="C4061" s="150"/>
    </row>
    <row r="4062" ht="12.75">
      <c r="C4062" s="150"/>
    </row>
    <row r="4063" ht="12.75">
      <c r="C4063" s="150"/>
    </row>
    <row r="4064" ht="12.75">
      <c r="C4064" s="150"/>
    </row>
    <row r="4065" ht="12.75">
      <c r="C4065" s="150"/>
    </row>
    <row r="4066" ht="12.75">
      <c r="C4066" s="150"/>
    </row>
    <row r="4067" ht="12.75">
      <c r="C4067" s="150"/>
    </row>
    <row r="4068" ht="12.75">
      <c r="C4068" s="150"/>
    </row>
    <row r="4069" ht="12.75">
      <c r="C4069" s="150"/>
    </row>
    <row r="4070" ht="12.75">
      <c r="C4070" s="150"/>
    </row>
    <row r="4071" ht="12.75">
      <c r="C4071" s="150"/>
    </row>
    <row r="4072" ht="12.75">
      <c r="C4072" s="150"/>
    </row>
    <row r="4073" ht="12.75">
      <c r="C4073" s="150"/>
    </row>
    <row r="4074" ht="12.75">
      <c r="C4074" s="150"/>
    </row>
    <row r="4075" ht="12.75">
      <c r="C4075" s="150"/>
    </row>
    <row r="4076" ht="12.75">
      <c r="C4076" s="150"/>
    </row>
    <row r="4077" ht="12.75">
      <c r="C4077" s="150"/>
    </row>
    <row r="4078" ht="12.75">
      <c r="C4078" s="150"/>
    </row>
    <row r="4079" ht="12.75">
      <c r="C4079" s="150"/>
    </row>
    <row r="4080" ht="12.75">
      <c r="C4080" s="150"/>
    </row>
    <row r="4081" ht="12.75">
      <c r="C4081" s="150"/>
    </row>
    <row r="4082" ht="12.75">
      <c r="C4082" s="150"/>
    </row>
    <row r="4083" ht="12.75">
      <c r="C4083" s="150"/>
    </row>
    <row r="4084" ht="12.75">
      <c r="C4084" s="150"/>
    </row>
    <row r="4085" ht="12.75">
      <c r="C4085" s="150"/>
    </row>
    <row r="4086" ht="12.75">
      <c r="C4086" s="150"/>
    </row>
    <row r="4087" ht="12.75">
      <c r="C4087" s="150"/>
    </row>
    <row r="4088" ht="12.75">
      <c r="C4088" s="150"/>
    </row>
    <row r="4089" ht="12.75">
      <c r="C4089" s="150"/>
    </row>
    <row r="4090" ht="12.75">
      <c r="C4090" s="150"/>
    </row>
    <row r="4091" ht="12.75">
      <c r="C4091" s="150"/>
    </row>
    <row r="4092" ht="12.75">
      <c r="C4092" s="150"/>
    </row>
    <row r="4093" ht="12.75">
      <c r="C4093" s="150"/>
    </row>
    <row r="4094" ht="12.75">
      <c r="C4094" s="150"/>
    </row>
    <row r="4095" ht="12.75">
      <c r="C4095" s="150"/>
    </row>
    <row r="4096" ht="12.75">
      <c r="C4096" s="150"/>
    </row>
    <row r="4097" ht="12.75">
      <c r="C4097" s="150"/>
    </row>
    <row r="4098" ht="12.75">
      <c r="C4098" s="150"/>
    </row>
    <row r="4099" ht="12.75">
      <c r="C4099" s="150"/>
    </row>
    <row r="4100" ht="12.75">
      <c r="C4100" s="150"/>
    </row>
    <row r="4101" ht="12.75">
      <c r="C4101" s="150"/>
    </row>
    <row r="4102" ht="12.75">
      <c r="C4102" s="150"/>
    </row>
    <row r="4103" ht="12.75">
      <c r="C4103" s="150"/>
    </row>
    <row r="4104" ht="12.75">
      <c r="C4104" s="150"/>
    </row>
    <row r="4105" ht="12.75">
      <c r="C4105" s="150"/>
    </row>
    <row r="4106" ht="12.75">
      <c r="C4106" s="150"/>
    </row>
    <row r="4107" ht="12.75">
      <c r="C4107" s="150"/>
    </row>
    <row r="4108" ht="12.75">
      <c r="C4108" s="150"/>
    </row>
    <row r="4109" ht="12.75">
      <c r="C4109" s="150"/>
    </row>
    <row r="4110" ht="12.75">
      <c r="C4110" s="150"/>
    </row>
    <row r="4111" ht="12.75">
      <c r="C4111" s="150"/>
    </row>
    <row r="4112" ht="12.75">
      <c r="C4112" s="150"/>
    </row>
    <row r="4113" ht="12.75">
      <c r="C4113" s="150"/>
    </row>
    <row r="4114" ht="12.75">
      <c r="C4114" s="150"/>
    </row>
    <row r="4115" ht="12.75">
      <c r="C4115" s="150"/>
    </row>
    <row r="4116" ht="12.75">
      <c r="C4116" s="150"/>
    </row>
    <row r="4117" ht="12.75">
      <c r="C4117" s="150"/>
    </row>
    <row r="4118" ht="12.75">
      <c r="C4118" s="150"/>
    </row>
    <row r="4119" ht="12.75">
      <c r="C4119" s="150"/>
    </row>
    <row r="4120" ht="12.75">
      <c r="C4120" s="150"/>
    </row>
    <row r="4121" ht="12.75">
      <c r="C4121" s="150"/>
    </row>
    <row r="4122" ht="12.75">
      <c r="C4122" s="150"/>
    </row>
    <row r="4123" ht="12.75">
      <c r="C4123" s="150"/>
    </row>
    <row r="4124" ht="12.75">
      <c r="C4124" s="150"/>
    </row>
    <row r="4125" ht="12.75">
      <c r="C4125" s="150"/>
    </row>
    <row r="4126" ht="12.75">
      <c r="C4126" s="150"/>
    </row>
    <row r="4127" ht="12.75">
      <c r="C4127" s="150"/>
    </row>
    <row r="4128" ht="12.75">
      <c r="C4128" s="150"/>
    </row>
    <row r="4129" ht="12.75">
      <c r="C4129" s="150"/>
    </row>
    <row r="4130" ht="12.75">
      <c r="C4130" s="150"/>
    </row>
    <row r="4131" ht="12.75">
      <c r="C4131" s="150"/>
    </row>
    <row r="4132" ht="12.75">
      <c r="C4132" s="150"/>
    </row>
    <row r="4133" ht="12.75">
      <c r="C4133" s="150"/>
    </row>
    <row r="4134" ht="12.75">
      <c r="C4134" s="150"/>
    </row>
    <row r="4135" ht="12.75">
      <c r="C4135" s="150"/>
    </row>
    <row r="4136" ht="12.75">
      <c r="C4136" s="150"/>
    </row>
    <row r="4137" ht="12.75">
      <c r="C4137" s="150"/>
    </row>
    <row r="4138" ht="12.75">
      <c r="C4138" s="150"/>
    </row>
    <row r="4139" ht="12.75">
      <c r="C4139" s="150"/>
    </row>
    <row r="4140" ht="12.75">
      <c r="C4140" s="150"/>
    </row>
    <row r="4141" ht="12.75">
      <c r="C4141" s="150"/>
    </row>
    <row r="4142" ht="12.75">
      <c r="C4142" s="150"/>
    </row>
    <row r="4143" ht="12.75">
      <c r="C4143" s="150"/>
    </row>
    <row r="4144" ht="12.75">
      <c r="C4144" s="150"/>
    </row>
    <row r="4145" ht="12.75">
      <c r="C4145" s="150"/>
    </row>
    <row r="4146" ht="12.75">
      <c r="C4146" s="150"/>
    </row>
    <row r="4147" ht="12.75">
      <c r="C4147" s="150"/>
    </row>
    <row r="4148" ht="12.75">
      <c r="C4148" s="150"/>
    </row>
    <row r="4149" ht="12.75">
      <c r="C4149" s="150"/>
    </row>
    <row r="4150" ht="12.75">
      <c r="C4150" s="150"/>
    </row>
    <row r="4151" ht="12.75">
      <c r="C4151" s="150"/>
    </row>
    <row r="4152" ht="12.75">
      <c r="C4152" s="150"/>
    </row>
    <row r="4153" ht="12.75">
      <c r="C4153" s="150"/>
    </row>
    <row r="4154" ht="12.75">
      <c r="C4154" s="150"/>
    </row>
    <row r="4155" ht="12.75">
      <c r="C4155" s="150"/>
    </row>
    <row r="4156" ht="12.75">
      <c r="C4156" s="150"/>
    </row>
    <row r="4157" ht="12.75">
      <c r="C4157" s="150"/>
    </row>
    <row r="4158" ht="12.75">
      <c r="C4158" s="150"/>
    </row>
    <row r="4159" ht="12.75">
      <c r="C4159" s="150"/>
    </row>
    <row r="4160" ht="12.75">
      <c r="C4160" s="150"/>
    </row>
    <row r="4161" ht="12.75">
      <c r="C4161" s="150"/>
    </row>
    <row r="4162" ht="12.75">
      <c r="C4162" s="150"/>
    </row>
    <row r="4163" ht="12.75">
      <c r="C4163" s="150"/>
    </row>
    <row r="4164" ht="12.75">
      <c r="C4164" s="150"/>
    </row>
    <row r="4165" ht="12.75">
      <c r="C4165" s="150"/>
    </row>
    <row r="4166" ht="12.75">
      <c r="C4166" s="150"/>
    </row>
    <row r="4167" ht="12.75">
      <c r="C4167" s="150"/>
    </row>
    <row r="4168" ht="12.75">
      <c r="C4168" s="150"/>
    </row>
    <row r="4169" ht="12.75">
      <c r="C4169" s="150"/>
    </row>
    <row r="4170" ht="12.75">
      <c r="C4170" s="150"/>
    </row>
    <row r="4171" ht="12.75">
      <c r="C4171" s="150"/>
    </row>
    <row r="4172" ht="12.75">
      <c r="C4172" s="150"/>
    </row>
    <row r="4173" ht="12.75">
      <c r="C4173" s="150"/>
    </row>
    <row r="4174" ht="12.75">
      <c r="C4174" s="150"/>
    </row>
    <row r="4175" ht="12.75">
      <c r="C4175" s="150"/>
    </row>
    <row r="4176" ht="12.75">
      <c r="C4176" s="150"/>
    </row>
    <row r="4177" ht="12.75">
      <c r="C4177" s="150"/>
    </row>
    <row r="4178" ht="12.75">
      <c r="C4178" s="150"/>
    </row>
    <row r="4179" ht="12.75">
      <c r="C4179" s="150"/>
    </row>
    <row r="4180" ht="12.75">
      <c r="C4180" s="150"/>
    </row>
    <row r="4181" ht="12.75">
      <c r="C4181" s="150"/>
    </row>
    <row r="4182" ht="12.75">
      <c r="C4182" s="150"/>
    </row>
    <row r="4183" ht="12.75">
      <c r="C4183" s="150"/>
    </row>
    <row r="4184" ht="12.75">
      <c r="C4184" s="150"/>
    </row>
    <row r="4185" ht="12.75">
      <c r="C4185" s="150"/>
    </row>
    <row r="4186" ht="12.75">
      <c r="C4186" s="150"/>
    </row>
    <row r="4187" ht="12.75">
      <c r="C4187" s="150"/>
    </row>
    <row r="4188" ht="12.75">
      <c r="C4188" s="150"/>
    </row>
    <row r="4189" ht="12.75">
      <c r="C4189" s="150"/>
    </row>
    <row r="4190" ht="12.75">
      <c r="C4190" s="150"/>
    </row>
    <row r="4191" ht="12.75">
      <c r="C4191" s="150"/>
    </row>
    <row r="4192" ht="12.75">
      <c r="C4192" s="150"/>
    </row>
    <row r="4193" ht="12.75">
      <c r="C4193" s="150"/>
    </row>
    <row r="4194" ht="12.75">
      <c r="C4194" s="150"/>
    </row>
    <row r="4195" ht="12.75">
      <c r="C4195" s="150"/>
    </row>
    <row r="4196" ht="12.75">
      <c r="C4196" s="150"/>
    </row>
    <row r="4197" ht="12.75">
      <c r="C4197" s="150"/>
    </row>
    <row r="4198" ht="12.75">
      <c r="C4198" s="150"/>
    </row>
    <row r="4199" ht="12.75">
      <c r="C4199" s="150"/>
    </row>
    <row r="4200" ht="12.75">
      <c r="C4200" s="150"/>
    </row>
    <row r="4201" ht="12.75">
      <c r="C4201" s="150"/>
    </row>
    <row r="4202" ht="12.75">
      <c r="C4202" s="150"/>
    </row>
    <row r="4203" ht="12.75">
      <c r="C4203" s="150"/>
    </row>
    <row r="4204" ht="12.75">
      <c r="C4204" s="150"/>
    </row>
    <row r="4205" ht="12.75">
      <c r="C4205" s="150"/>
    </row>
    <row r="4206" ht="12.75">
      <c r="C4206" s="150"/>
    </row>
    <row r="4207" ht="12.75">
      <c r="C4207" s="150"/>
    </row>
    <row r="4208" ht="12.75">
      <c r="C4208" s="150"/>
    </row>
    <row r="4209" ht="12.75">
      <c r="C4209" s="150"/>
    </row>
    <row r="4210" ht="12.75">
      <c r="C4210" s="150"/>
    </row>
    <row r="4211" ht="12.75">
      <c r="C4211" s="150"/>
    </row>
    <row r="4212" ht="12.75">
      <c r="C4212" s="150"/>
    </row>
    <row r="4213" ht="12.75">
      <c r="C4213" s="150"/>
    </row>
    <row r="4214" ht="12.75">
      <c r="C4214" s="150"/>
    </row>
    <row r="4215" ht="12.75">
      <c r="C4215" s="150"/>
    </row>
    <row r="4216" ht="12.75">
      <c r="C4216" s="150"/>
    </row>
    <row r="4217" ht="12.75">
      <c r="C4217" s="150"/>
    </row>
    <row r="4218" ht="12.75">
      <c r="C4218" s="150"/>
    </row>
    <row r="4219" ht="12.75">
      <c r="C4219" s="150"/>
    </row>
    <row r="4220" ht="12.75">
      <c r="C4220" s="150"/>
    </row>
    <row r="4221" ht="12.75">
      <c r="C4221" s="150"/>
    </row>
    <row r="4222" ht="12.75">
      <c r="C4222" s="150"/>
    </row>
    <row r="4223" ht="12.75">
      <c r="C4223" s="150"/>
    </row>
    <row r="4224" ht="12.75">
      <c r="C4224" s="150"/>
    </row>
    <row r="4225" ht="12.75">
      <c r="C4225" s="150"/>
    </row>
    <row r="4226" ht="12.75">
      <c r="C4226" s="150"/>
    </row>
    <row r="4227" ht="12.75">
      <c r="C4227" s="150"/>
    </row>
    <row r="4228" ht="12.75">
      <c r="C4228" s="150"/>
    </row>
    <row r="4229" ht="12.75">
      <c r="C4229" s="150"/>
    </row>
    <row r="4230" ht="12.75">
      <c r="C4230" s="150"/>
    </row>
    <row r="4231" ht="12.75">
      <c r="C4231" s="150"/>
    </row>
    <row r="4232" ht="12.75">
      <c r="C4232" s="150"/>
    </row>
    <row r="4233" ht="12.75">
      <c r="C4233" s="150"/>
    </row>
    <row r="4234" ht="12.75">
      <c r="C4234" s="150"/>
    </row>
    <row r="4235" ht="12.75">
      <c r="C4235" s="150"/>
    </row>
    <row r="4236" ht="12.75">
      <c r="C4236" s="150"/>
    </row>
    <row r="4237" ht="12.75">
      <c r="C4237" s="150"/>
    </row>
    <row r="4238" ht="12.75">
      <c r="C4238" s="150"/>
    </row>
    <row r="4239" ht="12.75">
      <c r="C4239" s="150"/>
    </row>
    <row r="4240" ht="12.75">
      <c r="C4240" s="150"/>
    </row>
    <row r="4241" ht="12.75">
      <c r="C4241" s="150"/>
    </row>
    <row r="4242" ht="12.75">
      <c r="C4242" s="150"/>
    </row>
    <row r="4243" ht="12.75">
      <c r="C4243" s="150"/>
    </row>
    <row r="4244" ht="12.75">
      <c r="C4244" s="150"/>
    </row>
    <row r="4245" ht="12.75">
      <c r="C4245" s="150"/>
    </row>
    <row r="4246" ht="12.75">
      <c r="C4246" s="150"/>
    </row>
    <row r="4247" ht="12.75">
      <c r="C4247" s="150"/>
    </row>
    <row r="4248" ht="12.75">
      <c r="C4248" s="150"/>
    </row>
    <row r="4249" ht="12.75">
      <c r="C4249" s="150"/>
    </row>
    <row r="4250" ht="12.75">
      <c r="C4250" s="150"/>
    </row>
    <row r="4251" ht="12.75">
      <c r="C4251" s="150"/>
    </row>
    <row r="4252" ht="12.75">
      <c r="C4252" s="150"/>
    </row>
    <row r="4253" ht="12.75">
      <c r="C4253" s="150"/>
    </row>
    <row r="4254" ht="12.75">
      <c r="C4254" s="150"/>
    </row>
    <row r="4255" ht="12.75">
      <c r="C4255" s="150"/>
    </row>
    <row r="4256" ht="12.75">
      <c r="C4256" s="150"/>
    </row>
    <row r="4257" ht="12.75">
      <c r="C4257" s="150"/>
    </row>
    <row r="4258" ht="12.75">
      <c r="C4258" s="150"/>
    </row>
    <row r="4259" ht="12.75">
      <c r="C4259" s="150"/>
    </row>
    <row r="4260" ht="12.75">
      <c r="C4260" s="150"/>
    </row>
    <row r="4261" ht="12.75">
      <c r="C4261" s="150"/>
    </row>
    <row r="4262" ht="12.75">
      <c r="C4262" s="150"/>
    </row>
    <row r="4263" ht="12.75">
      <c r="C4263" s="150"/>
    </row>
    <row r="4264" ht="12.75">
      <c r="C4264" s="150"/>
    </row>
    <row r="4265" ht="12.75">
      <c r="C4265" s="150"/>
    </row>
    <row r="4266" ht="12.75">
      <c r="C4266" s="150"/>
    </row>
    <row r="4267" ht="12.75">
      <c r="C4267" s="150"/>
    </row>
    <row r="4268" ht="12.75">
      <c r="C4268" s="150"/>
    </row>
    <row r="4269" ht="12.75">
      <c r="C4269" s="150"/>
    </row>
    <row r="4270" ht="12.75">
      <c r="C4270" s="150"/>
    </row>
    <row r="4271" ht="12.75">
      <c r="C4271" s="150"/>
    </row>
    <row r="4272" ht="12.75">
      <c r="C4272" s="150"/>
    </row>
    <row r="4273" ht="12.75">
      <c r="C4273" s="150"/>
    </row>
    <row r="4274" ht="12.75">
      <c r="C4274" s="150"/>
    </row>
    <row r="4275" ht="12.75">
      <c r="C4275" s="150"/>
    </row>
    <row r="4276" ht="12.75">
      <c r="C4276" s="150"/>
    </row>
    <row r="4277" ht="12.75">
      <c r="C4277" s="150"/>
    </row>
    <row r="4278" ht="12.75">
      <c r="C4278" s="150"/>
    </row>
    <row r="4279" ht="12.75">
      <c r="C4279" s="150"/>
    </row>
    <row r="4280" ht="12.75">
      <c r="C4280" s="150"/>
    </row>
    <row r="4281" ht="12.75">
      <c r="C4281" s="150"/>
    </row>
    <row r="4282" ht="12.75">
      <c r="C4282" s="150"/>
    </row>
    <row r="4283" ht="12.75">
      <c r="C4283" s="150"/>
    </row>
    <row r="4284" ht="12.75">
      <c r="C4284" s="150"/>
    </row>
    <row r="4285" ht="12.75">
      <c r="C4285" s="150"/>
    </row>
    <row r="4286" ht="12.75">
      <c r="C4286" s="150"/>
    </row>
    <row r="4287" ht="12.75">
      <c r="C4287" s="150"/>
    </row>
    <row r="4288" ht="12.75">
      <c r="C4288" s="150"/>
    </row>
    <row r="4289" ht="12.75">
      <c r="C4289" s="150"/>
    </row>
    <row r="4290" ht="12.75">
      <c r="C4290" s="150"/>
    </row>
    <row r="4291" ht="12.75">
      <c r="C4291" s="150"/>
    </row>
    <row r="4292" ht="12.75">
      <c r="C4292" s="150"/>
    </row>
    <row r="4293" ht="12.75">
      <c r="C4293" s="150"/>
    </row>
    <row r="4294" ht="12.75">
      <c r="C4294" s="150"/>
    </row>
    <row r="4295" ht="12.75">
      <c r="C4295" s="150"/>
    </row>
    <row r="4296" ht="12.75">
      <c r="C4296" s="150"/>
    </row>
    <row r="4297" ht="12.75">
      <c r="C4297" s="150"/>
    </row>
    <row r="4298" ht="12.75">
      <c r="C4298" s="150"/>
    </row>
    <row r="4299" ht="12.75">
      <c r="C4299" s="150"/>
    </row>
    <row r="4300" ht="12.75">
      <c r="C4300" s="150"/>
    </row>
    <row r="4301" ht="12.75">
      <c r="C4301" s="150"/>
    </row>
    <row r="4302" ht="12.75">
      <c r="C4302" s="150"/>
    </row>
    <row r="4303" ht="12.75">
      <c r="C4303" s="150"/>
    </row>
    <row r="4304" ht="12.75">
      <c r="C4304" s="150"/>
    </row>
    <row r="4305" ht="12.75">
      <c r="C4305" s="150"/>
    </row>
    <row r="4306" ht="12.75">
      <c r="C4306" s="150"/>
    </row>
    <row r="4307" ht="12.75">
      <c r="C4307" s="150"/>
    </row>
    <row r="4308" ht="12.75">
      <c r="C4308" s="150"/>
    </row>
    <row r="4309" ht="12.75">
      <c r="C4309" s="150"/>
    </row>
    <row r="4310" ht="12.75">
      <c r="C4310" s="150"/>
    </row>
    <row r="4311" ht="12.75">
      <c r="C4311" s="150"/>
    </row>
    <row r="4312" ht="12.75">
      <c r="C4312" s="150"/>
    </row>
    <row r="4313" ht="12.75">
      <c r="C4313" s="150"/>
    </row>
    <row r="4314" ht="12.75">
      <c r="C4314" s="150"/>
    </row>
    <row r="4315" ht="12.75">
      <c r="C4315" s="150"/>
    </row>
    <row r="4316" ht="12.75">
      <c r="C4316" s="150"/>
    </row>
    <row r="4317" ht="12.75">
      <c r="C4317" s="150"/>
    </row>
    <row r="4318" ht="12.75">
      <c r="C4318" s="150"/>
    </row>
    <row r="4319" ht="12.75">
      <c r="C4319" s="150"/>
    </row>
    <row r="4320" ht="12.75">
      <c r="C4320" s="150"/>
    </row>
    <row r="4321" ht="12.75">
      <c r="C4321" s="150"/>
    </row>
    <row r="4322" ht="12.75">
      <c r="C4322" s="150"/>
    </row>
    <row r="4323" ht="12.75">
      <c r="C4323" s="150"/>
    </row>
    <row r="4324" ht="12.75">
      <c r="C4324" s="150"/>
    </row>
    <row r="4325" ht="12.75">
      <c r="C4325" s="150"/>
    </row>
    <row r="4326" ht="12.75">
      <c r="C4326" s="150"/>
    </row>
    <row r="4327" ht="12.75">
      <c r="C4327" s="150"/>
    </row>
    <row r="4328" ht="12.75">
      <c r="C4328" s="150"/>
    </row>
    <row r="4329" ht="12.75">
      <c r="C4329" s="150"/>
    </row>
    <row r="4330" ht="12.75">
      <c r="C4330" s="150"/>
    </row>
    <row r="4331" ht="12.75">
      <c r="C4331" s="150"/>
    </row>
    <row r="4332" ht="12.75">
      <c r="C4332" s="150"/>
    </row>
    <row r="4333" ht="12.75">
      <c r="C4333" s="150"/>
    </row>
    <row r="4334" ht="12.75">
      <c r="C4334" s="150"/>
    </row>
    <row r="4335" ht="12.75">
      <c r="C4335" s="150"/>
    </row>
    <row r="4336" ht="12.75">
      <c r="C4336" s="150"/>
    </row>
    <row r="4337" ht="12.75">
      <c r="C4337" s="150"/>
    </row>
    <row r="4338" ht="12.75">
      <c r="C4338" s="150"/>
    </row>
    <row r="4339" ht="12.75">
      <c r="C4339" s="150"/>
    </row>
    <row r="4340" ht="12.75">
      <c r="C4340" s="150"/>
    </row>
    <row r="4341" ht="12.75">
      <c r="C4341" s="150"/>
    </row>
    <row r="4342" ht="12.75">
      <c r="C4342" s="150"/>
    </row>
    <row r="4343" ht="12.75">
      <c r="C4343" s="150"/>
    </row>
    <row r="4344" ht="12.75">
      <c r="C4344" s="150"/>
    </row>
    <row r="4345" ht="12.75">
      <c r="C4345" s="150"/>
    </row>
    <row r="4346" ht="12.75">
      <c r="C4346" s="150"/>
    </row>
    <row r="4347" ht="12.75">
      <c r="C4347" s="150"/>
    </row>
    <row r="4348" ht="12.75">
      <c r="C4348" s="150"/>
    </row>
    <row r="4349" ht="12.75">
      <c r="C4349" s="150"/>
    </row>
    <row r="4350" ht="12.75">
      <c r="C4350" s="150"/>
    </row>
    <row r="4351" ht="12.75">
      <c r="C4351" s="150"/>
    </row>
    <row r="4352" ht="12.75">
      <c r="C4352" s="150"/>
    </row>
    <row r="4353" ht="12.75">
      <c r="C4353" s="150"/>
    </row>
    <row r="4354" ht="12.75">
      <c r="C4354" s="150"/>
    </row>
    <row r="4355" ht="12.75">
      <c r="C4355" s="150"/>
    </row>
    <row r="4356" ht="12.75">
      <c r="C4356" s="150"/>
    </row>
    <row r="4357" ht="12.75">
      <c r="C4357" s="150"/>
    </row>
    <row r="4358" ht="12.75">
      <c r="C4358" s="150"/>
    </row>
    <row r="4359" ht="12.75">
      <c r="C4359" s="150"/>
    </row>
    <row r="4360" ht="12.75">
      <c r="C4360" s="150"/>
    </row>
    <row r="4361" ht="12.75">
      <c r="C4361" s="150"/>
    </row>
    <row r="4362" ht="12.75">
      <c r="C4362" s="150"/>
    </row>
    <row r="4363" ht="12.75">
      <c r="C4363" s="150"/>
    </row>
    <row r="4364" ht="12.75">
      <c r="C4364" s="150"/>
    </row>
    <row r="4365" ht="12.75">
      <c r="C4365" s="150"/>
    </row>
    <row r="4366" ht="12.75">
      <c r="C4366" s="150"/>
    </row>
    <row r="4367" ht="12.75">
      <c r="C4367" s="150"/>
    </row>
    <row r="4368" ht="12.75">
      <c r="C4368" s="150"/>
    </row>
    <row r="4369" ht="12.75">
      <c r="C4369" s="150"/>
    </row>
    <row r="4370" ht="12.75">
      <c r="C4370" s="150"/>
    </row>
    <row r="4371" ht="12.75">
      <c r="C4371" s="150"/>
    </row>
    <row r="4372" ht="12.75">
      <c r="C4372" s="150"/>
    </row>
    <row r="4373" ht="12.75">
      <c r="C4373" s="150"/>
    </row>
    <row r="4374" ht="12.75">
      <c r="C4374" s="150"/>
    </row>
    <row r="4375" ht="12.75">
      <c r="C4375" s="150"/>
    </row>
    <row r="4376" ht="12.75">
      <c r="C4376" s="150"/>
    </row>
    <row r="4377" ht="12.75">
      <c r="C4377" s="150"/>
    </row>
    <row r="4378" ht="12.75">
      <c r="C4378" s="150"/>
    </row>
    <row r="4379" ht="12.75">
      <c r="C4379" s="150"/>
    </row>
    <row r="4380" ht="12.75">
      <c r="C4380" s="150"/>
    </row>
    <row r="4381" ht="12.75">
      <c r="C4381" s="150"/>
    </row>
    <row r="4382" ht="12.75">
      <c r="C4382" s="150"/>
    </row>
    <row r="4383" ht="12.75">
      <c r="C4383" s="150"/>
    </row>
    <row r="4384" ht="12.75">
      <c r="C4384" s="150"/>
    </row>
    <row r="4385" ht="12.75">
      <c r="C4385" s="150"/>
    </row>
    <row r="4386" ht="12.75">
      <c r="C4386" s="150"/>
    </row>
    <row r="4387" ht="12.75">
      <c r="C4387" s="150"/>
    </row>
    <row r="4388" ht="12.75">
      <c r="C4388" s="150"/>
    </row>
    <row r="4389" ht="12.75">
      <c r="C4389" s="150"/>
    </row>
    <row r="4390" ht="12.75">
      <c r="C4390" s="150"/>
    </row>
    <row r="4391" ht="12.75">
      <c r="C4391" s="150"/>
    </row>
    <row r="4392" ht="12.75">
      <c r="C4392" s="150"/>
    </row>
    <row r="4393" ht="12.75">
      <c r="C4393" s="150"/>
    </row>
    <row r="4394" ht="12.75">
      <c r="C4394" s="150"/>
    </row>
    <row r="4395" ht="12.75">
      <c r="C4395" s="150"/>
    </row>
    <row r="4396" ht="12.75">
      <c r="C4396" s="150"/>
    </row>
    <row r="4397" ht="12.75">
      <c r="C4397" s="150"/>
    </row>
    <row r="4398" ht="12.75">
      <c r="C4398" s="150"/>
    </row>
    <row r="4399" ht="12.75">
      <c r="C4399" s="150"/>
    </row>
    <row r="4400" ht="12.75">
      <c r="C4400" s="150"/>
    </row>
    <row r="4401" ht="12.75">
      <c r="C4401" s="150"/>
    </row>
    <row r="4402" ht="12.75">
      <c r="C4402" s="150"/>
    </row>
    <row r="4403" ht="12.75">
      <c r="C4403" s="150"/>
    </row>
    <row r="4404" ht="12.75">
      <c r="C4404" s="150"/>
    </row>
    <row r="4405" ht="12.75">
      <c r="C4405" s="150"/>
    </row>
    <row r="4406" ht="12.75">
      <c r="C4406" s="150"/>
    </row>
    <row r="4407" ht="12.75">
      <c r="C4407" s="150"/>
    </row>
    <row r="4408" ht="12.75">
      <c r="C4408" s="150"/>
    </row>
    <row r="4409" ht="12.75">
      <c r="C4409" s="150"/>
    </row>
    <row r="4410" ht="12.75">
      <c r="C4410" s="150"/>
    </row>
    <row r="4411" ht="12.75">
      <c r="C4411" s="150"/>
    </row>
    <row r="4412" ht="12.75">
      <c r="C4412" s="150"/>
    </row>
    <row r="4413" ht="12.75">
      <c r="C4413" s="150"/>
    </row>
    <row r="4414" ht="12.75">
      <c r="C4414" s="150"/>
    </row>
    <row r="4415" ht="12.75">
      <c r="C4415" s="150"/>
    </row>
    <row r="4416" ht="12.75">
      <c r="C4416" s="150"/>
    </row>
    <row r="4417" ht="12.75">
      <c r="C4417" s="150"/>
    </row>
    <row r="4418" ht="12.75">
      <c r="C4418" s="150"/>
    </row>
    <row r="4419" ht="12.75">
      <c r="C4419" s="150"/>
    </row>
    <row r="4420" ht="12.75">
      <c r="C4420" s="150"/>
    </row>
    <row r="4421" ht="12.75">
      <c r="C4421" s="150"/>
    </row>
    <row r="4422" ht="12.75">
      <c r="C4422" s="150"/>
    </row>
    <row r="4423" ht="12.75">
      <c r="C4423" s="150"/>
    </row>
    <row r="4424" ht="12.75">
      <c r="C4424" s="150"/>
    </row>
    <row r="4425" ht="12.75">
      <c r="C4425" s="150"/>
    </row>
    <row r="4426" ht="12.75">
      <c r="C4426" s="150"/>
    </row>
    <row r="4427" ht="12.75">
      <c r="C4427" s="150"/>
    </row>
    <row r="4428" ht="12.75">
      <c r="C4428" s="150"/>
    </row>
    <row r="4429" ht="12.75">
      <c r="C4429" s="150"/>
    </row>
    <row r="4430" ht="12.75">
      <c r="C4430" s="150"/>
    </row>
    <row r="4431" ht="12.75">
      <c r="C4431" s="150"/>
    </row>
    <row r="4432" ht="12.75">
      <c r="C4432" s="150"/>
    </row>
    <row r="4433" ht="12.75">
      <c r="C4433" s="150"/>
    </row>
    <row r="4434" ht="12.75">
      <c r="C4434" s="150"/>
    </row>
    <row r="4435" ht="12.75">
      <c r="C4435" s="150"/>
    </row>
    <row r="4436" ht="12.75">
      <c r="C4436" s="150"/>
    </row>
    <row r="4437" ht="12.75">
      <c r="C4437" s="150"/>
    </row>
    <row r="4438" ht="12.75">
      <c r="C4438" s="150"/>
    </row>
    <row r="4439" ht="12.75">
      <c r="C4439" s="150"/>
    </row>
    <row r="4440" ht="12.75">
      <c r="C4440" s="150"/>
    </row>
    <row r="4441" ht="12.75">
      <c r="C4441" s="150"/>
    </row>
    <row r="4442" ht="12.75">
      <c r="C4442" s="150"/>
    </row>
    <row r="4443" ht="12.75">
      <c r="C4443" s="150"/>
    </row>
    <row r="4444" ht="12.75">
      <c r="C4444" s="150"/>
    </row>
    <row r="4445" ht="12.75">
      <c r="C4445" s="150"/>
    </row>
    <row r="4446" ht="12.75">
      <c r="C4446" s="150"/>
    </row>
    <row r="4447" ht="12.75">
      <c r="C4447" s="150"/>
    </row>
    <row r="4448" ht="12.75">
      <c r="C4448" s="150"/>
    </row>
    <row r="4449" ht="12.75">
      <c r="C4449" s="150"/>
    </row>
    <row r="4450" ht="12.75">
      <c r="C4450" s="150"/>
    </row>
    <row r="4451" ht="12.75">
      <c r="C4451" s="150"/>
    </row>
    <row r="4452" ht="12.75">
      <c r="C4452" s="150"/>
    </row>
    <row r="4453" ht="12.75">
      <c r="C4453" s="150"/>
    </row>
    <row r="4454" ht="12.75">
      <c r="C4454" s="150"/>
    </row>
    <row r="4455" ht="12.75">
      <c r="C4455" s="150"/>
    </row>
    <row r="4456" ht="12.75">
      <c r="C4456" s="150"/>
    </row>
    <row r="4457" ht="12.75">
      <c r="C4457" s="150"/>
    </row>
    <row r="4458" ht="12.75">
      <c r="C4458" s="150"/>
    </row>
    <row r="4459" ht="12.75">
      <c r="C4459" s="150"/>
    </row>
    <row r="4460" ht="12.75">
      <c r="C4460" s="150"/>
    </row>
    <row r="4461" ht="12.75">
      <c r="C4461" s="150"/>
    </row>
    <row r="4462" ht="12.75">
      <c r="C4462" s="150"/>
    </row>
    <row r="4463" ht="12.75">
      <c r="C4463" s="150"/>
    </row>
    <row r="4464" ht="12.75">
      <c r="C4464" s="150"/>
    </row>
    <row r="4465" ht="12.75">
      <c r="C4465" s="150"/>
    </row>
    <row r="4466" ht="12.75">
      <c r="C4466" s="150"/>
    </row>
    <row r="4467" ht="12.75">
      <c r="C4467" s="150"/>
    </row>
    <row r="4468" ht="12.75">
      <c r="C4468" s="150"/>
    </row>
    <row r="4469" ht="12.75">
      <c r="C4469" s="150"/>
    </row>
    <row r="4470" ht="12.75">
      <c r="C4470" s="150"/>
    </row>
    <row r="4471" ht="12.75">
      <c r="C4471" s="150"/>
    </row>
    <row r="4472" ht="12.75">
      <c r="C4472" s="150"/>
    </row>
    <row r="4473" ht="12.75">
      <c r="C4473" s="150"/>
    </row>
    <row r="4474" ht="12.75">
      <c r="C4474" s="150"/>
    </row>
    <row r="4475" ht="12.75">
      <c r="C4475" s="150"/>
    </row>
    <row r="4476" ht="12.75">
      <c r="C4476" s="150"/>
    </row>
    <row r="4477" ht="12.75">
      <c r="C4477" s="150"/>
    </row>
    <row r="4478" ht="12.75">
      <c r="C4478" s="150"/>
    </row>
    <row r="4479" ht="12.75">
      <c r="C4479" s="150"/>
    </row>
    <row r="4480" ht="12.75">
      <c r="C4480" s="150"/>
    </row>
    <row r="4481" ht="12.75">
      <c r="C4481" s="150"/>
    </row>
    <row r="4482" ht="12.75">
      <c r="C4482" s="150"/>
    </row>
    <row r="4483" ht="12.75">
      <c r="C4483" s="150"/>
    </row>
    <row r="4484" ht="12.75">
      <c r="C4484" s="150"/>
    </row>
    <row r="4485" ht="12.75">
      <c r="C4485" s="150"/>
    </row>
    <row r="4486" ht="12.75">
      <c r="C4486" s="150"/>
    </row>
    <row r="4487" ht="12.75">
      <c r="C4487" s="150"/>
    </row>
    <row r="4488" ht="12.75">
      <c r="C4488" s="150"/>
    </row>
    <row r="4489" ht="12.75">
      <c r="C4489" s="150"/>
    </row>
    <row r="4490" ht="12.75">
      <c r="C4490" s="150"/>
    </row>
    <row r="4491" ht="12.75">
      <c r="C4491" s="150"/>
    </row>
    <row r="4492" ht="12.75">
      <c r="C4492" s="150"/>
    </row>
    <row r="4493" ht="12.75">
      <c r="C4493" s="150"/>
    </row>
    <row r="4494" ht="12.75">
      <c r="C4494" s="150"/>
    </row>
    <row r="4495" ht="12.75">
      <c r="C4495" s="150"/>
    </row>
    <row r="4496" ht="12.75">
      <c r="C4496" s="150"/>
    </row>
    <row r="4497" ht="12.75">
      <c r="C4497" s="150"/>
    </row>
    <row r="4498" ht="12.75">
      <c r="C4498" s="150"/>
    </row>
    <row r="4499" ht="12.75">
      <c r="C4499" s="150"/>
    </row>
    <row r="4500" ht="12.75">
      <c r="C4500" s="150"/>
    </row>
    <row r="4501" ht="12.75">
      <c r="C4501" s="150"/>
    </row>
    <row r="4502" ht="12.75">
      <c r="C4502" s="150"/>
    </row>
    <row r="4503" ht="12.75">
      <c r="C4503" s="150"/>
    </row>
    <row r="4504" ht="12.75">
      <c r="C4504" s="150"/>
    </row>
    <row r="4505" ht="12.75">
      <c r="C4505" s="150"/>
    </row>
    <row r="4506" ht="12.75">
      <c r="C4506" s="150"/>
    </row>
    <row r="4507" ht="12.75">
      <c r="C4507" s="150"/>
    </row>
    <row r="4508" ht="12.75">
      <c r="C4508" s="150"/>
    </row>
    <row r="4509" ht="12.75">
      <c r="C4509" s="150"/>
    </row>
    <row r="4510" ht="12.75">
      <c r="C4510" s="150"/>
    </row>
    <row r="4511" ht="12.75">
      <c r="C4511" s="150"/>
    </row>
    <row r="4512" ht="12.75">
      <c r="C4512" s="150"/>
    </row>
    <row r="4513" ht="12.75">
      <c r="C4513" s="150"/>
    </row>
    <row r="4514" ht="12.75">
      <c r="C4514" s="150"/>
    </row>
    <row r="4515" ht="12.75">
      <c r="C4515" s="150"/>
    </row>
    <row r="4516" ht="12.75">
      <c r="C4516" s="150"/>
    </row>
    <row r="4517" ht="12.75">
      <c r="C4517" s="150"/>
    </row>
    <row r="4518" ht="12.75">
      <c r="C4518" s="150"/>
    </row>
    <row r="4519" ht="12.75">
      <c r="C4519" s="150"/>
    </row>
    <row r="4520" ht="12.75">
      <c r="C4520" s="150"/>
    </row>
    <row r="4521" ht="12.75">
      <c r="C4521" s="150"/>
    </row>
    <row r="4522" ht="12.75">
      <c r="C4522" s="150"/>
    </row>
    <row r="4523" ht="12.75">
      <c r="C4523" s="150"/>
    </row>
    <row r="4524" ht="12.75">
      <c r="C4524" s="150"/>
    </row>
    <row r="4525" ht="12.75">
      <c r="C4525" s="150"/>
    </row>
    <row r="4526" ht="12.75">
      <c r="C4526" s="150"/>
    </row>
    <row r="4527" ht="12.75">
      <c r="C4527" s="150"/>
    </row>
    <row r="4528" ht="12.75">
      <c r="C4528" s="150"/>
    </row>
    <row r="4529" ht="12.75">
      <c r="C4529" s="150"/>
    </row>
    <row r="4530" ht="12.75">
      <c r="C4530" s="150"/>
    </row>
    <row r="4531" ht="12.75">
      <c r="C4531" s="150"/>
    </row>
    <row r="4532" ht="12.75">
      <c r="C4532" s="150"/>
    </row>
    <row r="4533" ht="12.75">
      <c r="C4533" s="150"/>
    </row>
    <row r="4534" ht="12.75">
      <c r="C4534" s="150"/>
    </row>
    <row r="4535" ht="12.75">
      <c r="C4535" s="150"/>
    </row>
    <row r="4536" ht="12.75">
      <c r="C4536" s="150"/>
    </row>
    <row r="4537" ht="12.75">
      <c r="C4537" s="150"/>
    </row>
    <row r="4538" ht="12.75">
      <c r="C4538" s="150"/>
    </row>
    <row r="4539" ht="12.75">
      <c r="C4539" s="150"/>
    </row>
    <row r="4540" ht="12.75">
      <c r="C4540" s="150"/>
    </row>
    <row r="4541" ht="12.75">
      <c r="C4541" s="150"/>
    </row>
    <row r="4542" ht="12.75">
      <c r="C4542" s="150"/>
    </row>
    <row r="4543" ht="12.75">
      <c r="C4543" s="150"/>
    </row>
    <row r="4544" ht="12.75">
      <c r="C4544" s="150"/>
    </row>
    <row r="4545" ht="12.75">
      <c r="C4545" s="150"/>
    </row>
    <row r="4546" ht="12.75">
      <c r="C4546" s="150"/>
    </row>
    <row r="4547" ht="12.75">
      <c r="C4547" s="150"/>
    </row>
    <row r="4548" ht="12.75">
      <c r="C4548" s="150"/>
    </row>
    <row r="4549" ht="12.75">
      <c r="C4549" s="150"/>
    </row>
    <row r="4550" ht="12.75">
      <c r="C4550" s="150"/>
    </row>
    <row r="4551" ht="12.75">
      <c r="C4551" s="150"/>
    </row>
    <row r="4552" ht="12.75">
      <c r="C4552" s="150"/>
    </row>
    <row r="4553" ht="12.75">
      <c r="C4553" s="150"/>
    </row>
    <row r="4554" ht="12.75">
      <c r="C4554" s="150"/>
    </row>
    <row r="4555" ht="12.75">
      <c r="C4555" s="150"/>
    </row>
    <row r="4556" ht="12.75">
      <c r="C4556" s="150"/>
    </row>
    <row r="4557" ht="12.75">
      <c r="C4557" s="150"/>
    </row>
    <row r="4558" ht="12.75">
      <c r="C4558" s="150"/>
    </row>
    <row r="4559" ht="12.75">
      <c r="C4559" s="150"/>
    </row>
    <row r="4560" ht="12.75">
      <c r="C4560" s="150"/>
    </row>
    <row r="4561" ht="12.75">
      <c r="C4561" s="150"/>
    </row>
    <row r="4562" ht="12.75">
      <c r="C4562" s="150"/>
    </row>
    <row r="4563" ht="12.75">
      <c r="C4563" s="150"/>
    </row>
    <row r="4564" ht="12.75">
      <c r="C4564" s="150"/>
    </row>
    <row r="4565" ht="12.75">
      <c r="C4565" s="150"/>
    </row>
    <row r="4566" ht="12.75">
      <c r="C4566" s="150"/>
    </row>
    <row r="4567" ht="12.75">
      <c r="C4567" s="150"/>
    </row>
    <row r="4568" ht="12.75">
      <c r="C4568" s="150"/>
    </row>
    <row r="4569" ht="12.75">
      <c r="C4569" s="150"/>
    </row>
    <row r="4570" ht="12.75">
      <c r="C4570" s="150"/>
    </row>
    <row r="4571" ht="12.75">
      <c r="C4571" s="150"/>
    </row>
    <row r="4572" ht="12.75">
      <c r="C4572" s="150"/>
    </row>
    <row r="4573" ht="12.75">
      <c r="C4573" s="150"/>
    </row>
    <row r="4574" ht="12.75">
      <c r="C4574" s="150"/>
    </row>
    <row r="4575" ht="12.75">
      <c r="C4575" s="150"/>
    </row>
    <row r="4576" ht="12.75">
      <c r="C4576" s="150"/>
    </row>
    <row r="4577" ht="12.75">
      <c r="C4577" s="150"/>
    </row>
    <row r="4578" ht="12.75">
      <c r="C4578" s="150"/>
    </row>
    <row r="4579" ht="12.75">
      <c r="C4579" s="150"/>
    </row>
    <row r="4580" ht="12.75">
      <c r="C4580" s="150"/>
    </row>
    <row r="4581" ht="12.75">
      <c r="C4581" s="150"/>
    </row>
    <row r="4582" ht="12.75">
      <c r="C4582" s="150"/>
    </row>
    <row r="4583" ht="12.75">
      <c r="C4583" s="150"/>
    </row>
    <row r="4584" ht="12.75">
      <c r="C4584" s="150"/>
    </row>
    <row r="4585" ht="12.75">
      <c r="C4585" s="150"/>
    </row>
    <row r="4586" ht="12.75">
      <c r="C4586" s="150"/>
    </row>
    <row r="4587" ht="12.75">
      <c r="C4587" s="150"/>
    </row>
    <row r="4588" ht="12.75">
      <c r="C4588" s="150"/>
    </row>
    <row r="4589" ht="12.75">
      <c r="C4589" s="150"/>
    </row>
    <row r="4590" ht="12.75">
      <c r="C4590" s="150"/>
    </row>
    <row r="4591" ht="12.75">
      <c r="C4591" s="150"/>
    </row>
    <row r="4592" ht="12.75">
      <c r="C4592" s="150"/>
    </row>
    <row r="4593" ht="12.75">
      <c r="C4593" s="150"/>
    </row>
    <row r="4594" ht="12.75">
      <c r="C4594" s="150"/>
    </row>
    <row r="4595" ht="12.75">
      <c r="C4595" s="150"/>
    </row>
    <row r="4596" ht="12.75">
      <c r="C4596" s="150"/>
    </row>
    <row r="4597" ht="12.75">
      <c r="C4597" s="150"/>
    </row>
    <row r="4598" ht="12.75">
      <c r="C4598" s="150"/>
    </row>
    <row r="4599" ht="12.75">
      <c r="C4599" s="150"/>
    </row>
    <row r="4600" ht="12.75">
      <c r="C4600" s="150"/>
    </row>
    <row r="4601" ht="12.75">
      <c r="C4601" s="150"/>
    </row>
    <row r="4602" ht="12.75">
      <c r="C4602" s="150"/>
    </row>
    <row r="4603" ht="12.75">
      <c r="C4603" s="150"/>
    </row>
    <row r="4604" ht="12.75">
      <c r="C4604" s="150"/>
    </row>
    <row r="4605" ht="12.75">
      <c r="C4605" s="150"/>
    </row>
    <row r="4606" ht="12.75">
      <c r="C4606" s="150"/>
    </row>
    <row r="4607" ht="12.75">
      <c r="C4607" s="150"/>
    </row>
    <row r="4608" ht="12.75">
      <c r="C4608" s="150"/>
    </row>
    <row r="4609" ht="12.75">
      <c r="C4609" s="150"/>
    </row>
    <row r="4610" ht="12.75">
      <c r="C4610" s="150"/>
    </row>
    <row r="4611" ht="12.75">
      <c r="C4611" s="150"/>
    </row>
    <row r="4612" ht="12.75">
      <c r="C4612" s="150"/>
    </row>
    <row r="4613" ht="12.75">
      <c r="C4613" s="150"/>
    </row>
    <row r="4614" ht="12.75">
      <c r="C4614" s="150"/>
    </row>
    <row r="4615" ht="12.75">
      <c r="C4615" s="150"/>
    </row>
    <row r="4616" ht="12.75">
      <c r="C4616" s="150"/>
    </row>
    <row r="4617" ht="12.75">
      <c r="C4617" s="150"/>
    </row>
    <row r="4618" ht="12.75">
      <c r="C4618" s="150"/>
    </row>
    <row r="4619" ht="12.75">
      <c r="C4619" s="150"/>
    </row>
    <row r="4620" ht="12.75">
      <c r="C4620" s="150"/>
    </row>
    <row r="4621" ht="12.75">
      <c r="C4621" s="150"/>
    </row>
    <row r="4622" ht="12.75">
      <c r="C4622" s="150"/>
    </row>
    <row r="4623" ht="12.75">
      <c r="C4623" s="150"/>
    </row>
    <row r="4624" ht="12.75">
      <c r="C4624" s="150"/>
    </row>
    <row r="4625" ht="12.75">
      <c r="C4625" s="150"/>
    </row>
    <row r="4626" ht="12.75">
      <c r="C4626" s="150"/>
    </row>
    <row r="4627" ht="12.75">
      <c r="C4627" s="150"/>
    </row>
    <row r="4628" ht="12.75">
      <c r="C4628" s="150"/>
    </row>
    <row r="4629" ht="12.75">
      <c r="C4629" s="150"/>
    </row>
    <row r="4630" ht="12.75">
      <c r="C4630" s="150"/>
    </row>
    <row r="4631" ht="12.75">
      <c r="C4631" s="150"/>
    </row>
    <row r="4632" ht="12.75">
      <c r="C4632" s="150"/>
    </row>
    <row r="4633" ht="12.75">
      <c r="C4633" s="150"/>
    </row>
    <row r="4634" ht="12.75">
      <c r="C4634" s="150"/>
    </row>
    <row r="4635" ht="12.75">
      <c r="C4635" s="150"/>
    </row>
    <row r="4636" ht="12.75">
      <c r="C4636" s="150"/>
    </row>
    <row r="4637" ht="12.75">
      <c r="C4637" s="150"/>
    </row>
    <row r="4638" ht="12.75">
      <c r="C4638" s="150"/>
    </row>
    <row r="4639" ht="12.75">
      <c r="C4639" s="150"/>
    </row>
    <row r="4640" ht="12.75">
      <c r="C4640" s="150"/>
    </row>
    <row r="4641" ht="12.75">
      <c r="C4641" s="150"/>
    </row>
    <row r="4642" ht="12.75">
      <c r="C4642" s="150"/>
    </row>
    <row r="4643" ht="12.75">
      <c r="C4643" s="150"/>
    </row>
    <row r="4644" ht="12.75">
      <c r="C4644" s="150"/>
    </row>
    <row r="4645" ht="12.75">
      <c r="C4645" s="150"/>
    </row>
    <row r="4646" ht="12.75">
      <c r="C4646" s="150"/>
    </row>
    <row r="4647" ht="12.75">
      <c r="C4647" s="150"/>
    </row>
    <row r="4648" ht="12.75">
      <c r="C4648" s="150"/>
    </row>
    <row r="4649" ht="12.75">
      <c r="C4649" s="150"/>
    </row>
    <row r="4650" ht="12.75">
      <c r="C4650" s="150"/>
    </row>
    <row r="4651" ht="12.75">
      <c r="C4651" s="150"/>
    </row>
    <row r="4652" ht="12.75">
      <c r="C4652" s="150"/>
    </row>
    <row r="4653" ht="12.75">
      <c r="C4653" s="150"/>
    </row>
    <row r="4654" ht="12.75">
      <c r="C4654" s="150"/>
    </row>
    <row r="4655" ht="12.75">
      <c r="C4655" s="150"/>
    </row>
    <row r="4656" ht="12.75">
      <c r="C4656" s="150"/>
    </row>
    <row r="4657" ht="12.75">
      <c r="C4657" s="150"/>
    </row>
    <row r="4658" ht="12.75">
      <c r="C4658" s="150"/>
    </row>
    <row r="4659" ht="12.75">
      <c r="C4659" s="150"/>
    </row>
    <row r="4660" ht="12.75">
      <c r="C4660" s="150"/>
    </row>
    <row r="4661" ht="12.75">
      <c r="C4661" s="150"/>
    </row>
    <row r="4662" ht="12.75">
      <c r="C4662" s="150"/>
    </row>
    <row r="4663" ht="12.75">
      <c r="C4663" s="150"/>
    </row>
    <row r="4664" ht="12.75">
      <c r="C4664" s="150"/>
    </row>
    <row r="4665" ht="12.75">
      <c r="C4665" s="150"/>
    </row>
    <row r="4666" ht="12.75">
      <c r="C4666" s="150"/>
    </row>
    <row r="4667" ht="12.75">
      <c r="C4667" s="150"/>
    </row>
    <row r="4668" ht="12.75">
      <c r="C4668" s="150"/>
    </row>
    <row r="4669" ht="12.75">
      <c r="C4669" s="150"/>
    </row>
    <row r="4670" ht="12.75">
      <c r="C4670" s="150"/>
    </row>
    <row r="4671" ht="12.75">
      <c r="C4671" s="150"/>
    </row>
    <row r="4672" ht="12.75">
      <c r="C4672" s="150"/>
    </row>
    <row r="4673" ht="12.75">
      <c r="C4673" s="150"/>
    </row>
    <row r="4674" ht="12.75">
      <c r="C4674" s="150"/>
    </row>
    <row r="4675" ht="12.75">
      <c r="C4675" s="150"/>
    </row>
    <row r="4676" ht="12.75">
      <c r="C4676" s="150"/>
    </row>
    <row r="4677" ht="12.75">
      <c r="C4677" s="150"/>
    </row>
    <row r="4678" ht="12.75">
      <c r="C4678" s="150"/>
    </row>
    <row r="4679" ht="12.75">
      <c r="C4679" s="150"/>
    </row>
    <row r="4680" ht="12.75">
      <c r="C4680" s="150"/>
    </row>
    <row r="4681" ht="12.75">
      <c r="C4681" s="150"/>
    </row>
    <row r="4682" ht="12.75">
      <c r="C4682" s="150"/>
    </row>
    <row r="4683" ht="12.75">
      <c r="C4683" s="150"/>
    </row>
    <row r="4684" ht="12.75">
      <c r="C4684" s="150"/>
    </row>
    <row r="4685" ht="12.75">
      <c r="C4685" s="150"/>
    </row>
    <row r="4686" ht="12.75">
      <c r="C4686" s="150"/>
    </row>
    <row r="4687" ht="12.75">
      <c r="C4687" s="150"/>
    </row>
    <row r="4688" ht="12.75">
      <c r="C4688" s="150"/>
    </row>
    <row r="4689" ht="12.75">
      <c r="C4689" s="150"/>
    </row>
    <row r="4690" ht="12.75">
      <c r="C4690" s="150"/>
    </row>
    <row r="4691" ht="12.75">
      <c r="C4691" s="150"/>
    </row>
    <row r="4692" ht="12.75">
      <c r="C4692" s="150"/>
    </row>
    <row r="4693" ht="12.75">
      <c r="C4693" s="150"/>
    </row>
    <row r="4694" ht="12.75">
      <c r="C4694" s="150"/>
    </row>
    <row r="4695" ht="12.75">
      <c r="C4695" s="150"/>
    </row>
    <row r="4696" ht="12.75">
      <c r="C4696" s="150"/>
    </row>
    <row r="4697" ht="12.75">
      <c r="C4697" s="150"/>
    </row>
    <row r="4698" ht="12.75">
      <c r="C4698" s="150"/>
    </row>
    <row r="4699" ht="12.75">
      <c r="C4699" s="150"/>
    </row>
    <row r="4700" ht="12.75">
      <c r="C4700" s="150"/>
    </row>
    <row r="4701" ht="12.75">
      <c r="C4701" s="150"/>
    </row>
    <row r="4702" ht="12.75">
      <c r="C4702" s="150"/>
    </row>
    <row r="4703" ht="12.75">
      <c r="C4703" s="150"/>
    </row>
    <row r="4704" ht="12.75">
      <c r="C4704" s="150"/>
    </row>
    <row r="4705" ht="12.75">
      <c r="C4705" s="150"/>
    </row>
    <row r="4706" ht="12.75">
      <c r="C4706" s="150"/>
    </row>
    <row r="4707" ht="12.75">
      <c r="C4707" s="150"/>
    </row>
    <row r="4708" ht="12.75">
      <c r="C4708" s="150"/>
    </row>
    <row r="4709" ht="12.75">
      <c r="C4709" s="150"/>
    </row>
    <row r="4710" ht="12.75">
      <c r="C4710" s="150"/>
    </row>
    <row r="4711" ht="12.75">
      <c r="C4711" s="150"/>
    </row>
    <row r="4712" ht="12.75">
      <c r="C4712" s="150"/>
    </row>
    <row r="4713" ht="12.75">
      <c r="C4713" s="150"/>
    </row>
    <row r="4714" ht="12.75">
      <c r="C4714" s="150"/>
    </row>
    <row r="4715" ht="12.75">
      <c r="C4715" s="150"/>
    </row>
    <row r="4716" ht="12.75">
      <c r="C4716" s="150"/>
    </row>
    <row r="4717" ht="12.75">
      <c r="C4717" s="150"/>
    </row>
    <row r="4718" ht="12.75">
      <c r="C4718" s="150"/>
    </row>
    <row r="4719" ht="12.75">
      <c r="C4719" s="150"/>
    </row>
    <row r="4720" ht="12.75">
      <c r="C4720" s="150"/>
    </row>
    <row r="4721" ht="12.75">
      <c r="C4721" s="150"/>
    </row>
    <row r="4722" ht="12.75">
      <c r="C4722" s="150"/>
    </row>
    <row r="4723" ht="12.75">
      <c r="C4723" s="150"/>
    </row>
    <row r="4724" ht="12.75">
      <c r="C4724" s="150"/>
    </row>
    <row r="4725" ht="12.75">
      <c r="C4725" s="150"/>
    </row>
    <row r="4726" ht="12.75">
      <c r="C4726" s="150"/>
    </row>
    <row r="4727" ht="12.75">
      <c r="C4727" s="150"/>
    </row>
    <row r="4728" ht="12.75">
      <c r="C4728" s="150"/>
    </row>
    <row r="4729" ht="12.75">
      <c r="C4729" s="150"/>
    </row>
    <row r="4730" ht="12.75">
      <c r="C4730" s="150"/>
    </row>
    <row r="4731" ht="12.75">
      <c r="C4731" s="150"/>
    </row>
    <row r="4732" ht="12.75">
      <c r="C4732" s="150"/>
    </row>
    <row r="4733" ht="12.75">
      <c r="C4733" s="150"/>
    </row>
    <row r="4734" ht="12.75">
      <c r="C4734" s="150"/>
    </row>
    <row r="4735" ht="12.75">
      <c r="C4735" s="150"/>
    </row>
    <row r="4736" ht="12.75">
      <c r="C4736" s="150"/>
    </row>
    <row r="4737" ht="12.75">
      <c r="C4737" s="150"/>
    </row>
    <row r="4738" ht="12.75">
      <c r="C4738" s="150"/>
    </row>
    <row r="4739" ht="12.75">
      <c r="C4739" s="150"/>
    </row>
    <row r="4740" ht="12.75">
      <c r="C4740" s="150"/>
    </row>
    <row r="4741" ht="12.75">
      <c r="C4741" s="150"/>
    </row>
    <row r="4742" ht="12.75">
      <c r="C4742" s="150"/>
    </row>
    <row r="4743" ht="12.75">
      <c r="C4743" s="150"/>
    </row>
    <row r="4744" ht="12.75">
      <c r="C4744" s="150"/>
    </row>
    <row r="4745" ht="12.75">
      <c r="C4745" s="150"/>
    </row>
    <row r="4746" ht="12.75">
      <c r="C4746" s="150"/>
    </row>
    <row r="4747" ht="12.75">
      <c r="C4747" s="150"/>
    </row>
    <row r="4748" ht="12.75">
      <c r="C4748" s="150"/>
    </row>
    <row r="4749" ht="12.75">
      <c r="C4749" s="150"/>
    </row>
    <row r="4750" ht="12.75">
      <c r="C4750" s="150"/>
    </row>
    <row r="4751" ht="12.75">
      <c r="C4751" s="150"/>
    </row>
    <row r="4752" ht="12.75">
      <c r="C4752" s="150"/>
    </row>
    <row r="4753" ht="12.75">
      <c r="C4753" s="150"/>
    </row>
    <row r="4754" ht="12.75">
      <c r="C4754" s="150"/>
    </row>
    <row r="4755" ht="12.75">
      <c r="C4755" s="150"/>
    </row>
    <row r="4756" ht="12.75">
      <c r="C4756" s="150"/>
    </row>
    <row r="4757" ht="12.75">
      <c r="C4757" s="150"/>
    </row>
    <row r="4758" ht="12.75">
      <c r="C4758" s="150"/>
    </row>
    <row r="4759" ht="12.75">
      <c r="C4759" s="150"/>
    </row>
    <row r="4760" ht="12.75">
      <c r="C4760" s="150"/>
    </row>
    <row r="4761" ht="12.75">
      <c r="C4761" s="150"/>
    </row>
    <row r="4762" ht="12.75">
      <c r="C4762" s="150"/>
    </row>
    <row r="4763" ht="12.75">
      <c r="C4763" s="150"/>
    </row>
    <row r="4764" ht="12.75">
      <c r="C4764" s="150"/>
    </row>
    <row r="4765" ht="12.75">
      <c r="C4765" s="150"/>
    </row>
    <row r="4766" ht="12.75">
      <c r="C4766" s="150"/>
    </row>
    <row r="4767" ht="12.75">
      <c r="C4767" s="150"/>
    </row>
    <row r="4768" ht="12.75">
      <c r="C4768" s="150"/>
    </row>
    <row r="4769" ht="12.75">
      <c r="C4769" s="150"/>
    </row>
    <row r="4770" ht="12.75">
      <c r="C4770" s="150"/>
    </row>
    <row r="4771" ht="12.75">
      <c r="C4771" s="150"/>
    </row>
    <row r="4772" ht="12.75">
      <c r="C4772" s="150"/>
    </row>
    <row r="4773" ht="12.75">
      <c r="C4773" s="150"/>
    </row>
    <row r="4774" ht="12.75">
      <c r="C4774" s="150"/>
    </row>
    <row r="4775" ht="12.75">
      <c r="C4775" s="150"/>
    </row>
    <row r="4776" ht="12.75">
      <c r="C4776" s="150"/>
    </row>
    <row r="4777" ht="12.75">
      <c r="C4777" s="150"/>
    </row>
    <row r="4778" ht="12.75">
      <c r="C4778" s="150"/>
    </row>
    <row r="4779" ht="12.75">
      <c r="C4779" s="150"/>
    </row>
    <row r="4780" ht="12.75">
      <c r="C4780" s="150"/>
    </row>
    <row r="4781" ht="12.75">
      <c r="C4781" s="150"/>
    </row>
    <row r="4782" ht="12.75">
      <c r="C4782" s="150"/>
    </row>
    <row r="4783" ht="12.75">
      <c r="C4783" s="150"/>
    </row>
    <row r="4784" ht="12.75">
      <c r="C4784" s="150"/>
    </row>
    <row r="4785" ht="12.75">
      <c r="C4785" s="150"/>
    </row>
    <row r="4786" ht="12.75">
      <c r="C4786" s="150"/>
    </row>
    <row r="4787" ht="12.75">
      <c r="C4787" s="150"/>
    </row>
    <row r="4788" ht="12.75">
      <c r="C4788" s="150"/>
    </row>
    <row r="4789" ht="12.75">
      <c r="C4789" s="150"/>
    </row>
    <row r="4790" ht="12.75">
      <c r="C4790" s="150"/>
    </row>
    <row r="4791" ht="12.75">
      <c r="C4791" s="150"/>
    </row>
    <row r="4792" ht="12.75">
      <c r="C4792" s="150"/>
    </row>
    <row r="4793" ht="12.75">
      <c r="C4793" s="150"/>
    </row>
    <row r="4794" ht="12.75">
      <c r="C4794" s="150"/>
    </row>
    <row r="4795" ht="12.75">
      <c r="C4795" s="150"/>
    </row>
    <row r="4796" ht="12.75">
      <c r="C4796" s="150"/>
    </row>
    <row r="4797" ht="12.75">
      <c r="C4797" s="150"/>
    </row>
    <row r="4798" ht="12.75">
      <c r="C4798" s="150"/>
    </row>
    <row r="4799" ht="12.75">
      <c r="C4799" s="150"/>
    </row>
    <row r="4800" ht="12.75">
      <c r="C4800" s="150"/>
    </row>
    <row r="4801" ht="12.75">
      <c r="C4801" s="150"/>
    </row>
    <row r="4802" ht="12.75">
      <c r="C4802" s="150"/>
    </row>
    <row r="4803" ht="12.75">
      <c r="C4803" s="150"/>
    </row>
    <row r="4804" ht="12.75">
      <c r="C4804" s="150"/>
    </row>
    <row r="4805" ht="12.75">
      <c r="C4805" s="150"/>
    </row>
    <row r="4806" ht="12.75">
      <c r="C4806" s="150"/>
    </row>
    <row r="4807" ht="12.75">
      <c r="C4807" s="150"/>
    </row>
    <row r="4808" ht="12.75">
      <c r="C4808" s="150"/>
    </row>
    <row r="4809" ht="12.75">
      <c r="C4809" s="150"/>
    </row>
    <row r="4810" ht="12.75">
      <c r="C4810" s="150"/>
    </row>
    <row r="4811" ht="12.75">
      <c r="C4811" s="150"/>
    </row>
    <row r="4812" ht="12.75">
      <c r="C4812" s="150"/>
    </row>
    <row r="4813" ht="12.75">
      <c r="C4813" s="150"/>
    </row>
    <row r="4814" ht="12.75">
      <c r="C4814" s="150"/>
    </row>
    <row r="4815" ht="12.75">
      <c r="C4815" s="150"/>
    </row>
    <row r="4816" ht="12.75">
      <c r="C4816" s="150"/>
    </row>
    <row r="4817" ht="12.75">
      <c r="C4817" s="150"/>
    </row>
    <row r="4818" ht="12.75">
      <c r="C4818" s="150"/>
    </row>
    <row r="4819" ht="12.75">
      <c r="C4819" s="150"/>
    </row>
    <row r="4820" ht="12.75">
      <c r="C4820" s="150"/>
    </row>
    <row r="4821" ht="12.75">
      <c r="C4821" s="150"/>
    </row>
    <row r="4822" ht="12.75">
      <c r="C4822" s="150"/>
    </row>
    <row r="4823" ht="12.75">
      <c r="C4823" s="150"/>
    </row>
    <row r="4824" ht="12.75">
      <c r="C4824" s="150"/>
    </row>
    <row r="4825" ht="12.75">
      <c r="C4825" s="150"/>
    </row>
    <row r="4826" ht="12.75">
      <c r="C4826" s="150"/>
    </row>
    <row r="4827" ht="12.75">
      <c r="C4827" s="150"/>
    </row>
    <row r="4828" ht="12.75">
      <c r="C4828" s="150"/>
    </row>
    <row r="4829" ht="12.75">
      <c r="C4829" s="150"/>
    </row>
    <row r="4830" ht="12.75">
      <c r="C4830" s="150"/>
    </row>
    <row r="4831" ht="12.75">
      <c r="C4831" s="150"/>
    </row>
    <row r="4832" ht="12.75">
      <c r="C4832" s="150"/>
    </row>
    <row r="4833" ht="12.75">
      <c r="C4833" s="150"/>
    </row>
    <row r="4834" ht="12.75">
      <c r="C4834" s="150"/>
    </row>
    <row r="4835" ht="12.75">
      <c r="C4835" s="150"/>
    </row>
    <row r="4836" ht="12.75">
      <c r="C4836" s="150"/>
    </row>
    <row r="4837" ht="12.75">
      <c r="C4837" s="150"/>
    </row>
    <row r="4838" ht="12.75">
      <c r="C4838" s="150"/>
    </row>
    <row r="4839" ht="12.75">
      <c r="C4839" s="150"/>
    </row>
    <row r="4840" ht="12.75">
      <c r="C4840" s="150"/>
    </row>
    <row r="4841" ht="12.75">
      <c r="C4841" s="150"/>
    </row>
    <row r="4842" ht="12.75">
      <c r="C4842" s="150"/>
    </row>
    <row r="4843" ht="12.75">
      <c r="C4843" s="150"/>
    </row>
    <row r="4844" ht="12.75">
      <c r="C4844" s="150"/>
    </row>
    <row r="4845" ht="12.75">
      <c r="C4845" s="150"/>
    </row>
    <row r="4846" ht="12.75">
      <c r="C4846" s="150"/>
    </row>
    <row r="4847" ht="12.75">
      <c r="C4847" s="150"/>
    </row>
    <row r="4848" ht="12.75">
      <c r="C4848" s="150"/>
    </row>
    <row r="4849" ht="12.75">
      <c r="C4849" s="150"/>
    </row>
    <row r="4850" ht="12.75">
      <c r="C4850" s="150"/>
    </row>
    <row r="4851" ht="12.75">
      <c r="C4851" s="150"/>
    </row>
    <row r="4852" ht="12.75">
      <c r="C4852" s="150"/>
    </row>
    <row r="4853" ht="12.75">
      <c r="C4853" s="150"/>
    </row>
    <row r="4854" ht="12.75">
      <c r="C4854" s="150"/>
    </row>
    <row r="4855" ht="12.75">
      <c r="C4855" s="150"/>
    </row>
    <row r="4856" ht="12.75">
      <c r="C4856" s="150"/>
    </row>
    <row r="4857" ht="12.75">
      <c r="C4857" s="150"/>
    </row>
    <row r="4858" ht="12.75">
      <c r="C4858" s="150"/>
    </row>
    <row r="4859" ht="12.75">
      <c r="C4859" s="150"/>
    </row>
    <row r="4860" ht="12.75">
      <c r="C4860" s="150"/>
    </row>
    <row r="4861" ht="12.75">
      <c r="C4861" s="150"/>
    </row>
    <row r="4862" ht="12.75">
      <c r="C4862" s="150"/>
    </row>
    <row r="4863" ht="12.75">
      <c r="C4863" s="150"/>
    </row>
    <row r="4864" ht="12.75">
      <c r="C4864" s="150"/>
    </row>
    <row r="4865" ht="12.75">
      <c r="C4865" s="150"/>
    </row>
    <row r="4866" ht="12.75">
      <c r="C4866" s="150"/>
    </row>
    <row r="4867" ht="12.75">
      <c r="C4867" s="150"/>
    </row>
    <row r="4868" ht="12.75">
      <c r="C4868" s="150"/>
    </row>
    <row r="4869" ht="12.75">
      <c r="C4869" s="150"/>
    </row>
    <row r="4870" ht="12.75">
      <c r="C4870" s="150"/>
    </row>
    <row r="4871" ht="12.75">
      <c r="C4871" s="150"/>
    </row>
    <row r="4872" ht="12.75">
      <c r="C4872" s="150"/>
    </row>
    <row r="4873" ht="12.75">
      <c r="C4873" s="150"/>
    </row>
    <row r="4874" ht="12.75">
      <c r="C4874" s="150"/>
    </row>
    <row r="4875" ht="12.75">
      <c r="C4875" s="150"/>
    </row>
    <row r="4876" ht="12.75">
      <c r="C4876" s="150"/>
    </row>
    <row r="4877" ht="12.75">
      <c r="C4877" s="150"/>
    </row>
    <row r="4878" ht="12.75">
      <c r="C4878" s="150"/>
    </row>
    <row r="4879" ht="12.75">
      <c r="C4879" s="150"/>
    </row>
    <row r="4880" ht="12.75">
      <c r="C4880" s="150"/>
    </row>
    <row r="4881" ht="12.75">
      <c r="C4881" s="150"/>
    </row>
    <row r="4882" ht="12.75">
      <c r="C4882" s="150"/>
    </row>
    <row r="4883" ht="12.75">
      <c r="C4883" s="150"/>
    </row>
    <row r="4884" ht="12.75">
      <c r="C4884" s="150"/>
    </row>
    <row r="4885" ht="12.75">
      <c r="C4885" s="150"/>
    </row>
    <row r="4886" ht="12.75">
      <c r="C4886" s="150"/>
    </row>
    <row r="4887" ht="12.75">
      <c r="C4887" s="150"/>
    </row>
    <row r="4888" ht="12.75">
      <c r="C4888" s="150"/>
    </row>
    <row r="4889" ht="12.75">
      <c r="C4889" s="150"/>
    </row>
    <row r="4890" ht="12.75">
      <c r="C4890" s="150"/>
    </row>
    <row r="4891" ht="12.75">
      <c r="C4891" s="150"/>
    </row>
    <row r="4892" ht="12.75">
      <c r="C4892" s="150"/>
    </row>
    <row r="4893" ht="12.75">
      <c r="C4893" s="150"/>
    </row>
    <row r="4894" ht="12.75">
      <c r="C4894" s="150"/>
    </row>
    <row r="4895" ht="12.75">
      <c r="C4895" s="150"/>
    </row>
    <row r="4896" ht="12.75">
      <c r="C4896" s="150"/>
    </row>
    <row r="4897" ht="12.75">
      <c r="C4897" s="150"/>
    </row>
    <row r="4898" ht="12.75">
      <c r="C4898" s="150"/>
    </row>
    <row r="4899" ht="12.75">
      <c r="C4899" s="150"/>
    </row>
    <row r="4900" ht="12.75">
      <c r="C4900" s="150"/>
    </row>
    <row r="4901" ht="12.75">
      <c r="C4901" s="150"/>
    </row>
    <row r="4902" ht="12.75">
      <c r="C4902" s="150"/>
    </row>
    <row r="4903" ht="12.75">
      <c r="C4903" s="150"/>
    </row>
    <row r="4904" ht="12.75">
      <c r="C4904" s="150"/>
    </row>
    <row r="4905" ht="12.75">
      <c r="C4905" s="150"/>
    </row>
    <row r="4906" ht="12.75">
      <c r="C4906" s="150"/>
    </row>
    <row r="4907" ht="12.75">
      <c r="C4907" s="150"/>
    </row>
    <row r="4908" ht="12.75">
      <c r="C4908" s="150"/>
    </row>
    <row r="4909" ht="12.75">
      <c r="C4909" s="150"/>
    </row>
    <row r="4910" ht="12.75">
      <c r="C4910" s="150"/>
    </row>
    <row r="4911" ht="12.75">
      <c r="C4911" s="150"/>
    </row>
    <row r="4912" ht="12.75">
      <c r="C4912" s="150"/>
    </row>
    <row r="4913" ht="12.75">
      <c r="C4913" s="150"/>
    </row>
    <row r="4914" ht="12.75">
      <c r="C4914" s="150"/>
    </row>
    <row r="4915" ht="12.75">
      <c r="C4915" s="150"/>
    </row>
    <row r="4916" ht="12.75">
      <c r="C4916" s="150"/>
    </row>
    <row r="4917" ht="12.75">
      <c r="C4917" s="150"/>
    </row>
    <row r="4918" ht="12.75">
      <c r="C4918" s="150"/>
    </row>
    <row r="4919" ht="12.75">
      <c r="C4919" s="150"/>
    </row>
    <row r="4920" ht="12.75">
      <c r="C4920" s="150"/>
    </row>
    <row r="4921" ht="12.75">
      <c r="C4921" s="150"/>
    </row>
    <row r="4922" ht="12.75">
      <c r="C4922" s="150"/>
    </row>
    <row r="4923" ht="12.75">
      <c r="C4923" s="150"/>
    </row>
    <row r="4924" ht="12.75">
      <c r="C4924" s="150"/>
    </row>
    <row r="4925" ht="12.75">
      <c r="C4925" s="150"/>
    </row>
    <row r="4926" ht="12.75">
      <c r="C4926" s="150"/>
    </row>
    <row r="4927" ht="12.75">
      <c r="C4927" s="150"/>
    </row>
    <row r="4928" ht="12.75">
      <c r="C4928" s="150"/>
    </row>
    <row r="4929" ht="12.75">
      <c r="C4929" s="150"/>
    </row>
    <row r="4930" ht="12.75">
      <c r="C4930" s="150"/>
    </row>
    <row r="4931" ht="12.75">
      <c r="C4931" s="150"/>
    </row>
    <row r="4932" ht="12.75">
      <c r="C4932" s="150"/>
    </row>
    <row r="4933" ht="12.75">
      <c r="C4933" s="150"/>
    </row>
    <row r="4934" ht="12.75">
      <c r="C4934" s="150"/>
    </row>
    <row r="4935" ht="12.75">
      <c r="C4935" s="150"/>
    </row>
    <row r="4936" ht="12.75">
      <c r="C4936" s="150"/>
    </row>
    <row r="4937" ht="12.75">
      <c r="C4937" s="150"/>
    </row>
    <row r="4938" ht="12.75">
      <c r="C4938" s="150"/>
    </row>
    <row r="4939" ht="12.75">
      <c r="C4939" s="150"/>
    </row>
    <row r="4940" ht="12.75">
      <c r="C4940" s="150"/>
    </row>
    <row r="4941" ht="12.75">
      <c r="C4941" s="150"/>
    </row>
    <row r="4942" ht="12.75">
      <c r="C4942" s="150"/>
    </row>
    <row r="4943" ht="12.75">
      <c r="C4943" s="150"/>
    </row>
    <row r="4944" ht="12.75">
      <c r="C4944" s="150"/>
    </row>
    <row r="4945" ht="12.75">
      <c r="C4945" s="150"/>
    </row>
    <row r="4946" ht="12.75">
      <c r="C4946" s="150"/>
    </row>
    <row r="4947" ht="12.75">
      <c r="C4947" s="150"/>
    </row>
    <row r="4948" ht="12.75">
      <c r="C4948" s="150"/>
    </row>
    <row r="4949" ht="12.75">
      <c r="C4949" s="150"/>
    </row>
    <row r="4950" ht="12.75">
      <c r="C4950" s="150"/>
    </row>
    <row r="4951" ht="12.75">
      <c r="C4951" s="150"/>
    </row>
    <row r="4952" ht="12.75">
      <c r="C4952" s="150"/>
    </row>
    <row r="4953" ht="12.75">
      <c r="C4953" s="150"/>
    </row>
    <row r="4954" ht="12.75">
      <c r="C4954" s="150"/>
    </row>
    <row r="4955" ht="12.75">
      <c r="C4955" s="150"/>
    </row>
    <row r="4956" ht="12.75">
      <c r="C4956" s="150"/>
    </row>
    <row r="4957" ht="12.75">
      <c r="C4957" s="150"/>
    </row>
    <row r="4958" ht="12.75">
      <c r="C4958" s="150"/>
    </row>
    <row r="4959" ht="12.75">
      <c r="C4959" s="150"/>
    </row>
    <row r="4960" ht="12.75">
      <c r="C4960" s="150"/>
    </row>
    <row r="4961" ht="12.75">
      <c r="C4961" s="150"/>
    </row>
    <row r="4962" ht="12.75">
      <c r="C4962" s="150"/>
    </row>
    <row r="4963" ht="12.75">
      <c r="C4963" s="150"/>
    </row>
    <row r="4964" ht="12.75">
      <c r="C4964" s="150"/>
    </row>
    <row r="4965" ht="12.75">
      <c r="C4965" s="150"/>
    </row>
    <row r="4966" ht="12.75">
      <c r="C4966" s="150"/>
    </row>
    <row r="4967" ht="12.75">
      <c r="C4967" s="150"/>
    </row>
    <row r="4968" ht="12.75">
      <c r="C4968" s="150"/>
    </row>
    <row r="4969" ht="12.75">
      <c r="C4969" s="150"/>
    </row>
    <row r="4970" ht="12.75">
      <c r="C4970" s="150"/>
    </row>
    <row r="4971" ht="12.75">
      <c r="C4971" s="150"/>
    </row>
    <row r="4972" ht="12.75">
      <c r="C4972" s="150"/>
    </row>
    <row r="4973" ht="12.75">
      <c r="C4973" s="150"/>
    </row>
    <row r="4974" ht="12.75">
      <c r="C4974" s="150"/>
    </row>
    <row r="4975" ht="12.75">
      <c r="C4975" s="150"/>
    </row>
    <row r="4976" ht="12.75">
      <c r="C4976" s="150"/>
    </row>
    <row r="4977" ht="12.75">
      <c r="C4977" s="150"/>
    </row>
    <row r="4978" ht="12.75">
      <c r="C4978" s="150"/>
    </row>
    <row r="4979" ht="12.75">
      <c r="C4979" s="150"/>
    </row>
    <row r="4980" ht="12.75">
      <c r="C4980" s="150"/>
    </row>
    <row r="4981" ht="12.75">
      <c r="C4981" s="150"/>
    </row>
    <row r="4982" ht="12.75">
      <c r="C4982" s="150"/>
    </row>
    <row r="4983" ht="12.75">
      <c r="C4983" s="150"/>
    </row>
    <row r="4984" ht="12.75">
      <c r="C4984" s="150"/>
    </row>
    <row r="4985" ht="12.75">
      <c r="C4985" s="150"/>
    </row>
    <row r="4986" ht="12.75">
      <c r="C4986" s="150"/>
    </row>
    <row r="4987" ht="12.75">
      <c r="C4987" s="150"/>
    </row>
    <row r="4988" ht="12.75">
      <c r="C4988" s="150"/>
    </row>
    <row r="4989" ht="12.75">
      <c r="C4989" s="150"/>
    </row>
    <row r="4990" ht="12.75">
      <c r="C4990" s="150"/>
    </row>
    <row r="4991" ht="12.75">
      <c r="C4991" s="150"/>
    </row>
    <row r="4992" ht="12.75">
      <c r="C4992" s="150"/>
    </row>
    <row r="4993" ht="12.75">
      <c r="C4993" s="150"/>
    </row>
    <row r="4994" ht="12.75">
      <c r="C4994" s="150"/>
    </row>
    <row r="4995" ht="12.75">
      <c r="C4995" s="150"/>
    </row>
  </sheetData>
  <sheetProtection/>
  <mergeCells count="5">
    <mergeCell ref="A1:F1"/>
    <mergeCell ref="B2:F2"/>
    <mergeCell ref="B3:F3"/>
    <mergeCell ref="B4:F4"/>
    <mergeCell ref="A168:B168"/>
  </mergeCells>
  <printOptions/>
  <pageMargins left="0.590551181102362" right="0.393700787401575" top="0.787401575" bottom="0.7874015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RTS,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Comfor</dc:creator>
  <cp:keywords/>
  <dc:description/>
  <cp:lastModifiedBy>Skopal</cp:lastModifiedBy>
  <cp:lastPrinted>2016-05-04T09:53:48Z</cp:lastPrinted>
  <dcterms:created xsi:type="dcterms:W3CDTF">2009-04-08T07:15:50Z</dcterms:created>
  <dcterms:modified xsi:type="dcterms:W3CDTF">2016-05-04T09:55:26Z</dcterms:modified>
  <cp:category/>
  <cp:version/>
  <cp:contentType/>
  <cp:contentStatus/>
</cp:coreProperties>
</file>